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05" windowWidth="12120" windowHeight="8025" activeTab="1"/>
  </bookViews>
  <sheets>
    <sheet name="License Agreement" sheetId="1" r:id="rId1"/>
    <sheet name="Introduction" sheetId="2" r:id="rId2"/>
    <sheet name="Basic Model-Assumptions" sheetId="3" r:id="rId3"/>
    <sheet name="Basic Model-Calculations" sheetId="4" r:id="rId4"/>
    <sheet name="Complex Model-Assumptions" sheetId="5" r:id="rId5"/>
    <sheet name="Complex Model-Calculations" sheetId="6" r:id="rId6"/>
  </sheets>
  <definedNames>
    <definedName name="__IntlFixup" hidden="1">TRUE</definedName>
    <definedName name="__IntlFixupTable" hidden="1">#REF!</definedName>
    <definedName name="Be" localSheetId="3">'Basic Model-Calculations'!#REF!</definedName>
    <definedName name="Be" localSheetId="4">'Complex Model-Assumptions'!#REF!</definedName>
    <definedName name="Be" localSheetId="5">'Complex Model-Calculations'!#REF!</definedName>
    <definedName name="beOrProfit" localSheetId="3">'Basic Model-Calculations'!#REF!</definedName>
    <definedName name="beOrProfit" localSheetId="4">'Complex Model-Assumptions'!#REF!</definedName>
    <definedName name="beOrProfit" localSheetId="5">'Complex Model-Calculations'!#REF!</definedName>
    <definedName name="data1">'Basic Model-Assumptions'!$H$15</definedName>
    <definedName name="data10">'Complex Model-Assumptions'!$G$13</definedName>
    <definedName name="data11">'Complex Model-Assumptions'!$G$16</definedName>
    <definedName name="data12">'Complex Model-Assumptions'!$H$16</definedName>
    <definedName name="data13">'Complex Model-Assumptions'!$I$16</definedName>
    <definedName name="data14">'Complex Model-Assumptions'!$G$17</definedName>
    <definedName name="data15">'Complex Model-Assumptions'!$H$17</definedName>
    <definedName name="data16">'Complex Model-Assumptions'!$I$17</definedName>
    <definedName name="data17">'Complex Model-Assumptions'!$G$18</definedName>
    <definedName name="data18">'Complex Model-Assumptions'!$H$18</definedName>
    <definedName name="data19">'Complex Model-Assumptions'!$I$18</definedName>
    <definedName name="data2">'Basic Model-Assumptions'!$H$16</definedName>
    <definedName name="data20">'Complex Model-Assumptions'!$G$19</definedName>
    <definedName name="data21">'Complex Model-Assumptions'!$H$19</definedName>
    <definedName name="data22">'Complex Model-Assumptions'!$I$19</definedName>
    <definedName name="data23">'Complex Model-Assumptions'!$G$20</definedName>
    <definedName name="data24">'Complex Model-Assumptions'!$H$20</definedName>
    <definedName name="data25">'Complex Model-Assumptions'!$I$20</definedName>
    <definedName name="data26">'Complex Model-Assumptions'!$G$21</definedName>
    <definedName name="data27">'Complex Model-Assumptions'!$H$21</definedName>
    <definedName name="data28">'Complex Model-Assumptions'!$I$21</definedName>
    <definedName name="data3">'Basic Model-Assumptions'!$H$17</definedName>
    <definedName name="data4">'Basic Model-Assumptions'!$H$18</definedName>
    <definedName name="data5">'Basic Model-Assumptions'!$H$20</definedName>
    <definedName name="data6">'Basic Model-Assumptions'!$H$21</definedName>
    <definedName name="data7">'Basic Model-Assumptions'!$H$23</definedName>
    <definedName name="data8">'Basic Model-Assumptions'!$H$24</definedName>
    <definedName name="data9">'Basic Model-Assumptions'!$H$26</definedName>
    <definedName name="display_area_2" localSheetId="2">'Basic Model-Assumptions'!$D$4:$M$34</definedName>
    <definedName name="display_area_2" localSheetId="3">'Basic Model-Calculations'!$D$4:$N$28</definedName>
    <definedName name="display_area_2" localSheetId="4">'Complex Model-Assumptions'!$D$4:$M$26</definedName>
    <definedName name="display_area_2" localSheetId="5">'Complex Model-Calculations'!$D$4:$X$35</definedName>
    <definedName name="display_area_2" localSheetId="1">'Introduction'!$D$4:$N$83</definedName>
    <definedName name="display_area_2" localSheetId="0">'License Agreement'!$D$4:$N$49</definedName>
    <definedName name="display_area_2">#REF!</definedName>
    <definedName name="FirstCol">'Complex Model-Calculations'!$H$15</definedName>
    <definedName name="firstColA">#REF!</definedName>
    <definedName name="fix1" localSheetId="3">'Basic Model-Calculations'!#REF!</definedName>
    <definedName name="fix1" localSheetId="4">'Complex Model-Assumptions'!#REF!</definedName>
    <definedName name="fix1" localSheetId="5">'Complex Model-Calculations'!#REF!</definedName>
    <definedName name="fixTot" localSheetId="3">'Basic Model-Calculations'!#REF!</definedName>
    <definedName name="fixTot" localSheetId="4">'Complex Model-Assumptions'!#REF!</definedName>
    <definedName name="fixTot" localSheetId="5">'Complex Model-Calculations'!#REF!</definedName>
    <definedName name="hiddenCol2A">#REF!</definedName>
    <definedName name="hiddenColA">#REF!</definedName>
    <definedName name="hiddenRow">'Complex Model-Calculations'!$H$23</definedName>
    <definedName name="hiddenRow2">'Complex Model-Calculations'!$V$23</definedName>
    <definedName name="NameArea" localSheetId="2">'Basic Model-Assumptions'!NameArea</definedName>
    <definedName name="NameArea" localSheetId="3">'Basic Model-Calculations'!NameArea</definedName>
    <definedName name="NameArea" localSheetId="4">'Complex Model-Assumptions'!NameArea</definedName>
    <definedName name="NameArea" localSheetId="5">'Complex Model-Calculations'!NameArea</definedName>
    <definedName name="NameArea">[0]!NameArea</definedName>
    <definedName name="numCos">'Complex Model-Assumptions'!$D$56</definedName>
    <definedName name="numCosA">#REF!</definedName>
    <definedName name="numRange">'Complex Model-Assumptions'!$D$36:$D$54</definedName>
    <definedName name="numRangeA">#REF!</definedName>
    <definedName name="numUnits" localSheetId="3">'Basic Model-Calculations'!#REF!</definedName>
    <definedName name="numUnits" localSheetId="4">'Complex Model-Assumptions'!#REF!</definedName>
    <definedName name="numUnits" localSheetId="5">'Complex Model-Calculations'!#REF!</definedName>
    <definedName name="_xlnm.Print_Area" localSheetId="2">'Basic Model-Assumptions'!$D$4:$L$33</definedName>
    <definedName name="_xlnm.Print_Area" localSheetId="3">'Basic Model-Calculations'!$D$4:$M$27</definedName>
    <definedName name="_xlnm.Print_Area" localSheetId="4">'Complex Model-Assumptions'!$D$4:$L$25</definedName>
    <definedName name="_xlnm.Print_Area" localSheetId="5">'Complex Model-Calculations'!$D$4:$W$34</definedName>
    <definedName name="_xlnm.Print_Area" localSheetId="1">'Introduction'!$D$4:$M$82</definedName>
    <definedName name="_xlnm.Print_Area" localSheetId="0">'License Agreement'!$D$4:$M$48</definedName>
    <definedName name="_xlnm.Print_Titles" localSheetId="2">'Basic Model-Assumptions'!$4:$9</definedName>
    <definedName name="_xlnm.Print_Titles" localSheetId="3">'Basic Model-Calculations'!$4:$9</definedName>
    <definedName name="_xlnm.Print_Titles" localSheetId="4">'Complex Model-Assumptions'!$4:$9</definedName>
    <definedName name="_xlnm.Print_Titles" localSheetId="5">'Complex Model-Calculations'!$4:$9</definedName>
    <definedName name="_xlnm.Print_Titles" localSheetId="1">'Introduction'!$4:$9</definedName>
    <definedName name="productName" localSheetId="3">'Basic Model-Calculations'!#REF!</definedName>
    <definedName name="productName" localSheetId="4">'Complex Model-Assumptions'!#REF!</definedName>
    <definedName name="productName" localSheetId="5">'Complex Model-Calculations'!#REF!</definedName>
    <definedName name="profit" localSheetId="3">'Basic Model-Calculations'!#REF!</definedName>
    <definedName name="profit" localSheetId="4">'Complex Model-Assumptions'!#REF!</definedName>
    <definedName name="profit" localSheetId="5">'Complex Model-Calculations'!#REF!</definedName>
    <definedName name="profitAmt" localSheetId="3">'Basic Model-Calculations'!#REF!</definedName>
    <definedName name="profitAmt" localSheetId="4">'Complex Model-Assumptions'!#REF!</definedName>
    <definedName name="profitAmt" localSheetId="5">'Complex Model-Calculations'!#REF!</definedName>
    <definedName name="profitAmt">#REF!</definedName>
    <definedName name="Rf" localSheetId="3">'Basic Model-Calculations'!#REF!</definedName>
    <definedName name="Rf" localSheetId="4">'Complex Model-Assumptions'!#REF!</definedName>
    <definedName name="Rf" localSheetId="5">'Complex Model-Calculations'!#REF!</definedName>
    <definedName name="RiskPremium" localSheetId="3">'Basic Model-Calculations'!#REF!</definedName>
    <definedName name="RiskPremium" localSheetId="4">'Complex Model-Assumptions'!#REF!</definedName>
    <definedName name="RiskPremium" localSheetId="5">'Complex Model-Calculations'!#REF!</definedName>
    <definedName name="salesPerMonth" localSheetId="3">'Basic Model-Calculations'!#REF!</definedName>
    <definedName name="salesPerMonth" localSheetId="4">'Complex Model-Assumptions'!#REF!</definedName>
    <definedName name="salesPerMonth" localSheetId="5">'Complex Model-Calculations'!#REF!</definedName>
    <definedName name="SS" localSheetId="0">'License Agreement'!$A$58</definedName>
    <definedName name="SS">'Introduction'!$A$91</definedName>
    <definedName name="unitMargin" localSheetId="3">'Basic Model-Calculations'!#REF!</definedName>
    <definedName name="unitMargin" localSheetId="4">'Complex Model-Assumptions'!#REF!</definedName>
    <definedName name="unitMargin" localSheetId="5">'Complex Model-Calculations'!#REF!</definedName>
    <definedName name="unitPrice" localSheetId="3">'Basic Model-Calculations'!#REF!</definedName>
    <definedName name="unitPrice" localSheetId="4">'Complex Model-Assumptions'!#REF!</definedName>
    <definedName name="unitPrice" localSheetId="5">'Complex Model-Calculations'!#REF!</definedName>
    <definedName name="UnitsLabel" localSheetId="3">'Basic Model-Calculations'!#REF!</definedName>
    <definedName name="UnitsLabel" localSheetId="4">'Complex Model-Assumptions'!#REF!</definedName>
    <definedName name="UnitsLabel" localSheetId="5">'Complex Model-Calculations'!#REF!</definedName>
    <definedName name="UnitsOrDollars" localSheetId="3">'Basic Model-Calculations'!#REF!</definedName>
    <definedName name="UnitsOrDollars" localSheetId="4">'Complex Model-Assumptions'!#REF!</definedName>
    <definedName name="UnitsOrDollars" localSheetId="5">'Complex Model-Calculations'!$AB$12</definedName>
    <definedName name="var1" localSheetId="3">'Basic Model-Calculations'!$L$18:$L$23</definedName>
    <definedName name="var1" localSheetId="4">'Complex Model-Assumptions'!$K$15:$K$21</definedName>
    <definedName name="var1" localSheetId="5">'Complex Model-Calculations'!#REF!</definedName>
    <definedName name="varIndex" localSheetId="3">'Basic Model-Calculations'!#REF!</definedName>
    <definedName name="varIndex" localSheetId="4">'Complex Model-Assumptions'!#REF!</definedName>
    <definedName name="varIndex" localSheetId="5">'Complex Model-Calculations'!#REF!</definedName>
    <definedName name="vars" localSheetId="3">'Basic Model-Calculations'!$Q$10:$Q$10</definedName>
    <definedName name="vars" localSheetId="4">'Complex Model-Assumptions'!$P$10:$P$10</definedName>
    <definedName name="vars" localSheetId="5">'Complex Model-Calculations'!$AA$10:$AA$12</definedName>
    <definedName name="varTot" localSheetId="3">'Basic Model-Calculations'!#REF!</definedName>
    <definedName name="varTot" localSheetId="4">'Complex Model-Assumptions'!#REF!</definedName>
    <definedName name="varTot" localSheetId="5">'Complex Model-Calculations'!#REF!</definedName>
    <definedName name="ZoomFactor">100</definedName>
  </definedNames>
  <calcPr calcMode="manual" fullCalcOnLoad="1"/>
</workbook>
</file>

<file path=xl/comments2.xml><?xml version="1.0" encoding="utf-8"?>
<comments xmlns="http://schemas.openxmlformats.org/spreadsheetml/2006/main">
  <authors>
    <author>HBS</author>
  </authors>
  <commentList>
    <comment ref="I49" authorId="0">
      <text>
        <r>
          <rPr>
            <sz val="8"/>
            <rFont val="Tahoma"/>
            <family val="2"/>
          </rPr>
          <t>THIS IS A CELLTIP.
Helpful directions will be located in these boxes.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Chad Ellis</author>
  </authors>
  <commentList>
    <comment ref="G26" authorId="0">
      <text>
        <r>
          <rPr>
            <sz val="8"/>
            <rFont val="Tahoma"/>
            <family val="0"/>
          </rPr>
          <t>These are costs that are only incurred per successful customers.  For example, if we offer a $5 discount in a mailing, we incur mailing costs for all potential customers but only the $5 loss in price for those who actually buy.
Note that this should only include one-off discounts and costs.  If we expect to continue offering a discount of $5 after the initial purchase, that should be included in our price and margin calculations.</t>
        </r>
      </text>
    </comment>
    <comment ref="G24" authorId="0">
      <text>
        <r>
          <rPr>
            <sz val="8"/>
            <rFont val="Tahoma"/>
            <family val="0"/>
          </rPr>
          <t>This is the percentage of potential customers who make an initial purchase.</t>
        </r>
      </text>
    </comment>
    <comment ref="G23" authorId="0">
      <text>
        <r>
          <rPr>
            <sz val="8"/>
            <rFont val="Tahoma"/>
            <family val="0"/>
          </rPr>
          <t>This could include advertising, costs of mailing coupons, buying customer lists from another company, etc.  It is the cost per customer of trying to motivate a purchase.</t>
        </r>
      </text>
    </comment>
    <comment ref="G19" authorId="0">
      <text>
        <r>
          <rPr>
            <sz val="8"/>
            <rFont val="Tahoma"/>
            <family val="0"/>
          </rPr>
          <t>This cell can be overwritten if necessary.</t>
        </r>
      </text>
    </comment>
    <comment ref="G16" authorId="0">
      <text>
        <r>
          <rPr>
            <sz val="8"/>
            <rFont val="Tahoma"/>
            <family val="0"/>
          </rPr>
          <t>This is the likelihood that a given customer in one period will buy again in the next period.</t>
        </r>
      </text>
    </comment>
    <comment ref="G15" authorId="0">
      <text>
        <r>
          <rPr>
            <sz val="8"/>
            <rFont val="Tahoma"/>
            <family val="0"/>
          </rPr>
          <t>Most products won't be repurchased annually.  If a ski manufacturer expects repeat customers to buy new skis every three years on average, she would input 3 here.  A restaurant owner who hoped to attract customers who would dine once a month would put 1/12.</t>
        </r>
      </text>
    </comment>
  </commentList>
</comments>
</file>

<file path=xl/comments4.xml><?xml version="1.0" encoding="utf-8"?>
<comments xmlns="http://schemas.openxmlformats.org/spreadsheetml/2006/main">
  <authors>
    <author>Chad Ellis</author>
  </authors>
  <commentList>
    <comment ref="H14" authorId="0">
      <text>
        <r>
          <rPr>
            <sz val="8"/>
            <rFont val="Tahoma"/>
            <family val="0"/>
          </rPr>
          <t>This is the time between purchases, from the assumption sheet.</t>
        </r>
      </text>
    </comment>
    <comment ref="H18" authorId="0">
      <text>
        <r>
          <rPr>
            <sz val="8"/>
            <rFont val="Tahoma"/>
            <family val="0"/>
          </rPr>
          <t>This calculates the increase in price during a period and then adjusts for customer attrition (1-Retention rate).</t>
        </r>
      </text>
    </comment>
    <comment ref="H19" authorId="0">
      <text>
        <r>
          <rPr>
            <sz val="8"/>
            <rFont val="Tahoma"/>
            <family val="0"/>
          </rPr>
          <t>This is simply the annual discount rate converted into a discount rate for the purchase period.</t>
        </r>
      </text>
    </comment>
    <comment ref="H21" authorId="0">
      <text>
        <r>
          <rPr>
            <sz val="8"/>
            <rFont val="Tahoma"/>
            <family val="0"/>
          </rPr>
          <t>This is calculated using the growing perpetuity formula:
Value = Payment/(Discount rate - Growth).
Payment is the initial customer purchase, the Discount rate is the per period rate and growth is the change in customer purchase per period.</t>
        </r>
      </text>
    </comment>
  </commentList>
</comments>
</file>

<file path=xl/sharedStrings.xml><?xml version="1.0" encoding="utf-8"?>
<sst xmlns="http://schemas.openxmlformats.org/spreadsheetml/2006/main" count="151" uniqueCount="127">
  <si>
    <t>The models assume that customer acquisition is done through a spending program that could include</t>
  </si>
  <si>
    <t>advertisements, special discount coupons or giving out of free samples.  The user must make some</t>
  </si>
  <si>
    <t>assumptions about how much it costs the company to reach each potential customer as well as what</t>
  </si>
  <si>
    <t>percentage of customers reached will make an initial purchase.  If there are additional costs (such as</t>
  </si>
  <si>
    <t>a rebate) that only apply to actual customers, those are also calculated.  This provides a total cost per</t>
  </si>
  <si>
    <t>acquired customer.</t>
  </si>
  <si>
    <t>The LVC tool is designed to let the user estimate the cost of acquiring a customer and the NPV of that</t>
  </si>
  <si>
    <t>customer’s business during his useful economic life.  Two models are offered – a simple one that</t>
  </si>
  <si>
    <t>looks at a single product and somewhat simplified assumptions, and a more complex model that</t>
  </si>
  <si>
    <t>allows the user to examine multiple products with distinct customer loyalty and repurchase</t>
  </si>
  <si>
    <t>characteristics.</t>
  </si>
  <si>
    <t>Basic Model-Assumptions</t>
  </si>
  <si>
    <t>Basic Model-Calculations</t>
  </si>
  <si>
    <t>Complex Model-Assumptions</t>
  </si>
  <si>
    <t>Complex Model-Calculations</t>
  </si>
  <si>
    <t>For more detailed directions place your mouse above the red celltips located throughout the</t>
  </si>
  <si>
    <t>tool. See this example --&gt;</t>
  </si>
  <si>
    <t>To start using the tool, remove the sample data from the tool using the Show/Hide Sample Data option</t>
  </si>
  <si>
    <t>under the HBS Menu</t>
  </si>
  <si>
    <t>Note About Using Internet Explorer</t>
  </si>
  <si>
    <t>The default setting in Internet Explorer is to open these tools in the Explorer application instead</t>
  </si>
  <si>
    <t>of Excel. We recommend against this and provide directions in the Help section of the HBS</t>
  </si>
  <si>
    <t>Toolkit web site to change this default behavior.</t>
  </si>
  <si>
    <t>Show/Hide Sample Data:</t>
  </si>
  <si>
    <t>Displays or removes sample entries</t>
  </si>
  <si>
    <t>Launches Windows calculator</t>
  </si>
  <si>
    <t>Toggles in/out red Celltips in documented cells</t>
  </si>
  <si>
    <t>Print Sheet with Celltips:</t>
  </si>
  <si>
    <t>Prints Celltip documentation on current sheet</t>
  </si>
  <si>
    <t>Links to HBS Toolkit website, Toolkit Glossary, and Toolkit</t>
  </si>
  <si>
    <t>Feedback, as well as HBS and HBS Publishing web sites</t>
  </si>
  <si>
    <t>Jon B. DeFriese MBA `00 and Chad Ellis, MBA `98 developed this software under the supervision of Professor</t>
  </si>
  <si>
    <t>Steven Wheelwright as the basis for class discussion rather than to illustrate either the effective or ineffective</t>
  </si>
  <si>
    <t>handling of an administrative situation.</t>
  </si>
  <si>
    <t>You may want to print these directions as a reference guide for this tool.  You can do this by selecting</t>
  </si>
  <si>
    <t>Print Sheet with Celltips from the HBS Menu</t>
  </si>
  <si>
    <t>Introduction</t>
  </si>
  <si>
    <t>This sheet</t>
  </si>
  <si>
    <t>Inputs for basic LTV model</t>
  </si>
  <si>
    <t>Output report for basic LTV model</t>
  </si>
  <si>
    <t>Inputs for complex LTV model</t>
  </si>
  <si>
    <t>Outputs for complex LTV model</t>
  </si>
  <si>
    <t>Launches the about box for the HBS Toolkit</t>
  </si>
  <si>
    <t>About HBS Toolkit:</t>
  </si>
  <si>
    <t>Overview</t>
  </si>
  <si>
    <t>Copyright © 1999 President and Fellows of Harvard College</t>
  </si>
  <si>
    <t>Contents</t>
  </si>
  <si>
    <t>Directions</t>
  </si>
  <si>
    <t>HBS Menu</t>
  </si>
  <si>
    <t>Show Calculator:</t>
  </si>
  <si>
    <t>Show/Hide Celltips:</t>
  </si>
  <si>
    <t>Set Zoom:</t>
  </si>
  <si>
    <t>Provides quick access to 80%, 100%, and 125% zoom levels</t>
  </si>
  <si>
    <t>Visit Web Links:</t>
  </si>
  <si>
    <t>Assumptions</t>
  </si>
  <si>
    <t>Time between purchases (years)</t>
  </si>
  <si>
    <t>Retention Rate per Period</t>
  </si>
  <si>
    <t>Average Purchase Value</t>
  </si>
  <si>
    <t>Profit Margin</t>
  </si>
  <si>
    <t>Profit per Purchase</t>
  </si>
  <si>
    <t>Discount Rate per year</t>
  </si>
  <si>
    <t>Product Inflation per year</t>
  </si>
  <si>
    <t>Cost of Reaching a Potential Customer</t>
  </si>
  <si>
    <t>Response Rate</t>
  </si>
  <si>
    <t>Cost of Attracting a Customer</t>
  </si>
  <si>
    <t>Coupon or other one-off costs</t>
  </si>
  <si>
    <t>Total Customer Acquisition Cost</t>
  </si>
  <si>
    <t>Years of Customer Life</t>
  </si>
  <si>
    <t>Annual Discount Rate</t>
  </si>
  <si>
    <t>Item 1</t>
  </si>
  <si>
    <t>Item 2</t>
  </si>
  <si>
    <t>Item 3</t>
  </si>
  <si>
    <t>Initial Purchase Price</t>
  </si>
  <si>
    <t>Annual Product Inflation</t>
  </si>
  <si>
    <t>Years between Purchase</t>
  </si>
  <si>
    <t>Value of Purchase</t>
  </si>
  <si>
    <t>Margin of Purchase</t>
  </si>
  <si>
    <t>Retention Rate</t>
  </si>
  <si>
    <t>Survival Rate</t>
  </si>
  <si>
    <t>Profit per Acquired Customer</t>
  </si>
  <si>
    <t>Net Present Value</t>
  </si>
  <si>
    <t>Total NPV</t>
  </si>
  <si>
    <t>Calculations</t>
  </si>
  <si>
    <t>Years per Period</t>
  </si>
  <si>
    <t>Inflation per Year</t>
  </si>
  <si>
    <t>Discount Rate per Year</t>
  </si>
  <si>
    <t>Change in value of customer purchase per period</t>
  </si>
  <si>
    <t>Discount Rate per Period</t>
  </si>
  <si>
    <t>Net Present Value of Customer Purchase Stream</t>
  </si>
  <si>
    <t>Cost of Acquiring a Customer</t>
  </si>
  <si>
    <t>Net Present Value of Acquiring a Customer</t>
  </si>
  <si>
    <t>Margin per Product</t>
  </si>
  <si>
    <t>Retention Rate Year 1</t>
  </si>
  <si>
    <t>Retention Rate Later Yrs.</t>
  </si>
  <si>
    <t>In the complex model, the user can assign a specific useful economic life to a customer, set multiple</t>
  </si>
  <si>
    <t>retention rates for different years, and look at the value of a customer for a company with multiple</t>
  </si>
  <si>
    <t>products.  The calculation page then separates the profitability of the customer on an annual basis and</t>
  </si>
  <si>
    <t>by product, as well as breaking up customer present value by product.</t>
  </si>
  <si>
    <t>The customer value calculation is similar to a perpetuity function.  At each potential repurchase period,</t>
  </si>
  <si>
    <t>the user must estimate how many existing customers will continue to buy, a percentage known as</t>
  </si>
  <si>
    <t>Retention Rate.  After adjusting for price inflation, this gives us all the components we need for the</t>
  </si>
  <si>
    <t xml:space="preserve">perpetuity formula.  In the simple model the customer is considered to have an infinite economic life, </t>
  </si>
  <si>
    <t>although this is not too great a distortion unless retention rates are extremely high.  (Even at 80%</t>
  </si>
  <si>
    <t>retention, a customer is almost 90% ‘used up’ after just ten years.)</t>
  </si>
  <si>
    <t>HBS Toolkit License Agreement</t>
  </si>
  <si>
    <t>Harvard Business School Publishing (the Publisher) grants you, the</t>
  </si>
  <si>
    <t>individual user, limited license to use this product.  By accepting and</t>
  </si>
  <si>
    <t>using this product, you agree to the terms of service described below.</t>
  </si>
  <si>
    <t>Terms</t>
  </si>
  <si>
    <t>You accept that this product is intended for your use, and you will not</t>
  </si>
  <si>
    <t>duplicate in any form or manner, electronic or otherwise, copies of this</t>
  </si>
  <si>
    <t>product nor distribute this product to anyone else.</t>
  </si>
  <si>
    <t>You recognize that the product and its content are the sole property of the</t>
  </si>
  <si>
    <t>Publisher, and that we have copyrighted the product.</t>
  </si>
  <si>
    <t>You agree that the Publisher is not responsible for any interruption of</t>
  </si>
  <si>
    <t>service or malfunction that is a consequence of the Internet, a service</t>
  </si>
  <si>
    <t>provider, personal computer, browser or other software or hardware</t>
  </si>
  <si>
    <t>components. You accept that there is no guarantee that this product is</t>
  </si>
  <si>
    <t>totally error free. You further understand and accept that the Publisher</t>
  </si>
  <si>
    <t>intends to provide reliable information but does not guarantee the accuracy</t>
  </si>
  <si>
    <t>or completeness of any information, and is not responsible for any results</t>
  </si>
  <si>
    <t>obtained from the use of such information.</t>
  </si>
  <si>
    <t>This license is effective until terminated, when the license or subscription</t>
  </si>
  <si>
    <t>period ends without renewal, or when you destroy this product and any</t>
  </si>
  <si>
    <t>related documentation.  The Publisher may terminate your license without</t>
  </si>
  <si>
    <t>notice if you fail to comply with the conditions set forth in this</t>
  </si>
  <si>
    <t>agreement, and may pursue any other legal recourse.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</si>
</sst>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Year&quot;\ General"/>
    <numFmt numFmtId="166" formatCode="_(&quot;$&quot;* #,##0_);_(&quot;$&quot;* \(#,##0\);_(&quot;$&quot;* &quot;-&quot;??_);_(@_)"/>
    <numFmt numFmtId="167" formatCode="_(* #,##0_);_(* \(#,##0\);_(* &quot;-&quot;??_);_(@_)"/>
    <numFmt numFmtId="168" formatCode="0.0"/>
    <numFmt numFmtId="169" formatCode="0_);[Red]\(0\)"/>
    <numFmt numFmtId="170" formatCode="0_);\(0\)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0"/>
      <color indexed="18"/>
      <name val="Times New Roman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n"/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2" borderId="0" xfId="0" applyAlignment="1">
      <alignment/>
    </xf>
    <xf numFmtId="0" fontId="0" fillId="34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indent="2"/>
    </xf>
    <xf numFmtId="0" fontId="0" fillId="34" borderId="1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/>
    </xf>
    <xf numFmtId="0" fontId="0" fillId="34" borderId="26" xfId="0" applyNumberFormat="1" applyFont="1" applyFill="1" applyBorder="1" applyAlignment="1">
      <alignment/>
    </xf>
    <xf numFmtId="0" fontId="0" fillId="34" borderId="27" xfId="0" applyNumberFormat="1" applyFont="1" applyFill="1" applyBorder="1" applyAlignment="1">
      <alignment/>
    </xf>
    <xf numFmtId="0" fontId="0" fillId="34" borderId="28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7" fontId="5" fillId="3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9" fillId="36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10" fontId="0" fillId="34" borderId="0" xfId="59" applyNumberFormat="1" applyFont="1" applyFill="1" applyBorder="1" applyAlignment="1">
      <alignment horizontal="right"/>
    </xf>
    <xf numFmtId="14" fontId="0" fillId="34" borderId="0" xfId="0" applyNumberFormat="1" applyFont="1" applyFill="1" applyBorder="1" applyAlignment="1">
      <alignment horizontal="left" indent="2"/>
    </xf>
    <xf numFmtId="0" fontId="5" fillId="36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>
      <alignment horizontal="left" indent="1"/>
    </xf>
    <xf numFmtId="0" fontId="8" fillId="36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horizontal="center"/>
    </xf>
    <xf numFmtId="44" fontId="0" fillId="37" borderId="29" xfId="44" applyFill="1" applyBorder="1" applyAlignment="1">
      <alignment/>
    </xf>
    <xf numFmtId="9" fontId="0" fillId="37" borderId="29" xfId="59" applyFill="1" applyBorder="1" applyAlignment="1">
      <alignment/>
    </xf>
    <xf numFmtId="0" fontId="0" fillId="37" borderId="29" xfId="56" applyFill="1" applyBorder="1">
      <alignment/>
      <protection/>
    </xf>
    <xf numFmtId="44" fontId="0" fillId="37" borderId="29" xfId="56" applyNumberFormat="1" applyFill="1" applyBorder="1">
      <alignment/>
      <protection/>
    </xf>
    <xf numFmtId="8" fontId="0" fillId="37" borderId="29" xfId="56" applyNumberFormat="1" applyFill="1" applyBorder="1">
      <alignment/>
      <protection/>
    </xf>
    <xf numFmtId="44" fontId="0" fillId="37" borderId="0" xfId="44" applyFill="1" applyBorder="1" applyAlignment="1">
      <alignment/>
    </xf>
    <xf numFmtId="9" fontId="0" fillId="37" borderId="0" xfId="59" applyFill="1" applyBorder="1" applyAlignment="1">
      <alignment/>
    </xf>
    <xf numFmtId="0" fontId="10" fillId="2" borderId="0" xfId="0" applyFont="1" applyFill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/>
    </xf>
    <xf numFmtId="0" fontId="7" fillId="34" borderId="24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0" fontId="7" fillId="34" borderId="25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25" xfId="0" applyNumberFormat="1" applyFont="1" applyFill="1" applyBorder="1" applyAlignment="1">
      <alignment/>
    </xf>
    <xf numFmtId="0" fontId="0" fillId="34" borderId="0" xfId="0" applyNumberFormat="1" applyFont="1" applyFill="1" applyBorder="1" applyAlignment="1" quotePrefix="1">
      <alignment horizontal="center"/>
    </xf>
    <xf numFmtId="0" fontId="1" fillId="34" borderId="0" xfId="0" applyNumberFormat="1" applyFont="1" applyFill="1" applyBorder="1" applyAlignment="1">
      <alignment/>
    </xf>
    <xf numFmtId="7" fontId="0" fillId="34" borderId="0" xfId="44" applyNumberFormat="1" applyFont="1" applyFill="1" applyBorder="1" applyAlignment="1">
      <alignment/>
    </xf>
    <xf numFmtId="7" fontId="0" fillId="34" borderId="0" xfId="44" applyNumberFormat="1" applyFont="1" applyFill="1" applyBorder="1" applyAlignment="1">
      <alignment horizontal="right"/>
    </xf>
    <xf numFmtId="10" fontId="0" fillId="34" borderId="0" xfId="59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>
      <alignment horizontal="right"/>
    </xf>
    <xf numFmtId="10" fontId="0" fillId="34" borderId="0" xfId="59" applyNumberFormat="1" applyFont="1" applyFill="1" applyBorder="1" applyAlignment="1" applyProtection="1">
      <alignment/>
      <protection/>
    </xf>
    <xf numFmtId="7" fontId="0" fillId="34" borderId="0" xfId="44" applyNumberFormat="1" applyFont="1" applyFill="1" applyBorder="1" applyAlignment="1" applyProtection="1">
      <alignment horizontal="right"/>
      <protection/>
    </xf>
    <xf numFmtId="0" fontId="0" fillId="34" borderId="26" xfId="0" applyNumberFormat="1" applyFont="1" applyFill="1" applyBorder="1" applyAlignment="1">
      <alignment/>
    </xf>
    <xf numFmtId="0" fontId="0" fillId="34" borderId="27" xfId="0" applyNumberFormat="1" applyFont="1" applyFill="1" applyBorder="1" applyAlignment="1">
      <alignment/>
    </xf>
    <xf numFmtId="0" fontId="0" fillId="34" borderId="28" xfId="0" applyNumberFormat="1" applyFont="1" applyFill="1" applyBorder="1" applyAlignment="1">
      <alignment/>
    </xf>
    <xf numFmtId="7" fontId="0" fillId="34" borderId="0" xfId="44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 indent="2"/>
    </xf>
    <xf numFmtId="0" fontId="1" fillId="34" borderId="0" xfId="56" applyFont="1" applyFill="1">
      <alignment/>
      <protection/>
    </xf>
    <xf numFmtId="0" fontId="0" fillId="34" borderId="0" xfId="56" applyFill="1">
      <alignment/>
      <protection/>
    </xf>
    <xf numFmtId="0" fontId="0" fillId="34" borderId="29" xfId="56" applyFill="1" applyBorder="1">
      <alignment/>
      <protection/>
    </xf>
    <xf numFmtId="9" fontId="0" fillId="34" borderId="29" xfId="59" applyFill="1" applyBorder="1" applyAlignment="1">
      <alignment/>
    </xf>
    <xf numFmtId="44" fontId="0" fillId="34" borderId="29" xfId="44" applyFill="1" applyBorder="1" applyAlignment="1">
      <alignment/>
    </xf>
    <xf numFmtId="9" fontId="0" fillId="34" borderId="29" xfId="56" applyNumberFormat="1" applyFill="1" applyBorder="1">
      <alignment/>
      <protection/>
    </xf>
    <xf numFmtId="0" fontId="0" fillId="34" borderId="0" xfId="56" applyFill="1" applyAlignment="1">
      <alignment horizontal="right"/>
      <protection/>
    </xf>
    <xf numFmtId="0" fontId="0" fillId="34" borderId="0" xfId="56" applyFont="1" applyFill="1">
      <alignment/>
      <protection/>
    </xf>
    <xf numFmtId="0" fontId="0" fillId="34" borderId="0" xfId="56" applyFill="1" applyAlignment="1">
      <alignment horizontal="center"/>
      <protection/>
    </xf>
    <xf numFmtId="165" fontId="0" fillId="34" borderId="0" xfId="56" applyNumberFormat="1" applyFill="1" applyAlignment="1">
      <alignment horizontal="left"/>
      <protection/>
    </xf>
    <xf numFmtId="165" fontId="0" fillId="34" borderId="0" xfId="56" applyNumberFormat="1" applyFill="1">
      <alignment/>
      <protection/>
    </xf>
    <xf numFmtId="9" fontId="0" fillId="34" borderId="0" xfId="59" applyFill="1" applyAlignment="1">
      <alignment/>
    </xf>
    <xf numFmtId="0" fontId="0" fillId="34" borderId="0" xfId="0" applyFill="1" applyAlignment="1">
      <alignment horizontal="left" indent="2"/>
    </xf>
    <xf numFmtId="10" fontId="0" fillId="34" borderId="27" xfId="59" applyNumberFormat="1" applyFont="1" applyFill="1" applyBorder="1" applyAlignment="1" applyProtection="1">
      <alignment horizontal="right"/>
      <protection/>
    </xf>
    <xf numFmtId="0" fontId="0" fillId="34" borderId="0" xfId="0" applyNumberFormat="1" applyFont="1" applyFill="1" applyBorder="1" applyAlignment="1">
      <alignment horizontal="left"/>
    </xf>
    <xf numFmtId="0" fontId="0" fillId="34" borderId="0" xfId="55" applyFont="1" applyFill="1" applyBorder="1" applyAlignment="1">
      <alignment horizontal="left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1" fillId="34" borderId="0" xfId="55" applyFont="1" applyFill="1" applyBorder="1" applyAlignment="1">
      <alignment horizontal="left"/>
      <protection/>
    </xf>
    <xf numFmtId="0" fontId="1" fillId="34" borderId="0" xfId="55" applyFont="1" applyFill="1" applyBorder="1" applyAlignment="1">
      <alignment/>
      <protection/>
    </xf>
    <xf numFmtId="0" fontId="0" fillId="34" borderId="0" xfId="0" applyNumberFormat="1" applyFill="1" applyBorder="1" applyAlignment="1">
      <alignment/>
    </xf>
    <xf numFmtId="0" fontId="0" fillId="34" borderId="0" xfId="55" applyFont="1" applyFill="1" applyBorder="1" applyAlignment="1">
      <alignment horizontal="left" indent="2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indent="2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55" applyFont="1" applyFill="1" applyBorder="1" applyAlignment="1">
      <alignment/>
      <protection/>
    </xf>
    <xf numFmtId="0" fontId="0" fillId="34" borderId="0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4" xfId="0" applyNumberFormat="1" applyFont="1" applyFill="1" applyBorder="1" applyAlignment="1">
      <alignment horizontal="center"/>
    </xf>
    <xf numFmtId="0" fontId="0" fillId="2" borderId="0" xfId="0" applyAlignment="1">
      <alignment horizontal="center"/>
    </xf>
    <xf numFmtId="0" fontId="0" fillId="2" borderId="25" xfId="0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56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ecast" xfId="55"/>
    <cellStyle name="Normal_LVC Too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66675</xdr:rowOff>
    </xdr:from>
    <xdr:to>
      <xdr:col>11</xdr:col>
      <xdr:colOff>152400</xdr:colOff>
      <xdr:row>7</xdr:row>
      <xdr:rowOff>152400</xdr:rowOff>
    </xdr:to>
    <xdr:sp macro="[0]!Nada">
      <xdr:nvSpPr>
        <xdr:cNvPr id="1" name="Line 1"/>
        <xdr:cNvSpPr>
          <a:spLocks/>
        </xdr:cNvSpPr>
      </xdr:nvSpPr>
      <xdr:spPr>
        <a:xfrm flipH="1">
          <a:off x="5372100" y="619125"/>
          <a:ext cx="0" cy="571500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28575</xdr:rowOff>
    </xdr:from>
    <xdr:to>
      <xdr:col>10</xdr:col>
      <xdr:colOff>581025</xdr:colOff>
      <xdr:row>8</xdr:row>
      <xdr:rowOff>152400</xdr:rowOff>
    </xdr:to>
    <xdr:sp macro="[0]!Nada">
      <xdr:nvSpPr>
        <xdr:cNvPr id="2" name="TempName"/>
        <xdr:cNvSpPr txBox="1">
          <a:spLocks noChangeArrowheads="1"/>
        </xdr:cNvSpPr>
      </xdr:nvSpPr>
      <xdr:spPr>
        <a:xfrm>
          <a:off x="1971675" y="419100"/>
          <a:ext cx="323850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80"/>
              </a:solidFill>
            </a:rPr>
            <a:t>HBS Toolkit</a:t>
          </a:r>
        </a:p>
      </xdr:txBody>
    </xdr:sp>
    <xdr:clientData/>
  </xdr:twoCellAnchor>
  <xdr:twoCellAnchor>
    <xdr:from>
      <xdr:col>11</xdr:col>
      <xdr:colOff>285750</xdr:colOff>
      <xdr:row>3</xdr:row>
      <xdr:rowOff>123825</xdr:rowOff>
    </xdr:from>
    <xdr:to>
      <xdr:col>12</xdr:col>
      <xdr:colOff>1009650</xdr:colOff>
      <xdr:row>8</xdr:row>
      <xdr:rowOff>85725</xdr:rowOff>
    </xdr:to>
    <xdr:sp macro="[0]!Nada">
      <xdr:nvSpPr>
        <xdr:cNvPr id="3" name="Text Box 3"/>
        <xdr:cNvSpPr txBox="1">
          <a:spLocks noChangeArrowheads="1"/>
        </xdr:cNvSpPr>
      </xdr:nvSpPr>
      <xdr:spPr>
        <a:xfrm>
          <a:off x="5505450" y="514350"/>
          <a:ext cx="13144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LICENSE AGREEMENT</a:t>
          </a:r>
        </a:p>
      </xdr:txBody>
    </xdr:sp>
    <xdr:clientData/>
  </xdr:twoCellAnchor>
  <xdr:twoCellAnchor>
    <xdr:from>
      <xdr:col>4</xdr:col>
      <xdr:colOff>333375</xdr:colOff>
      <xdr:row>3</xdr:row>
      <xdr:rowOff>9525</xdr:rowOff>
    </xdr:from>
    <xdr:to>
      <xdr:col>5</xdr:col>
      <xdr:colOff>85725</xdr:colOff>
      <xdr:row>8</xdr:row>
      <xdr:rowOff>161925</xdr:rowOff>
    </xdr:to>
    <xdr:pic macro="[0]!Nada">
      <xdr:nvPicPr>
        <xdr:cNvPr id="4" name="HB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400050"/>
          <a:ext cx="342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333375</xdr:colOff>
      <xdr:row>9</xdr:row>
      <xdr:rowOff>0</xdr:rowOff>
    </xdr:to>
    <xdr:pic macro="[0]!Nada">
      <xdr:nvPicPr>
        <xdr:cNvPr id="5" name="L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0005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46</xdr:row>
      <xdr:rowOff>133350</xdr:rowOff>
    </xdr:from>
    <xdr:to>
      <xdr:col>13</xdr:col>
      <xdr:colOff>9525</xdr:colOff>
      <xdr:row>48</xdr:row>
      <xdr:rowOff>19050</xdr:rowOff>
    </xdr:to>
    <xdr:pic macro="[0]!Nada">
      <xdr:nvPicPr>
        <xdr:cNvPr id="6" name="Picture 6"/>
        <xdr:cNvPicPr preferRelativeResize="1">
          <a:picLocks noChangeAspect="1"/>
        </xdr:cNvPicPr>
      </xdr:nvPicPr>
      <xdr:blipFill>
        <a:blip r:embed="rId3"/>
        <a:srcRect l="21656" t="-10667" r="21656" b="5332"/>
        <a:stretch>
          <a:fillRect/>
        </a:stretch>
      </xdr:blipFill>
      <xdr:spPr>
        <a:xfrm>
          <a:off x="485775" y="7496175"/>
          <a:ext cx="6448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9</xdr:row>
      <xdr:rowOff>38100</xdr:rowOff>
    </xdr:from>
    <xdr:to>
      <xdr:col>10</xdr:col>
      <xdr:colOff>428625</xdr:colOff>
      <xdr:row>10</xdr:row>
      <xdr:rowOff>114300</xdr:rowOff>
    </xdr:to>
    <xdr:pic macro="[0]!Nada"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409700"/>
          <a:ext cx="2876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4</xdr:row>
      <xdr:rowOff>66675</xdr:rowOff>
    </xdr:from>
    <xdr:to>
      <xdr:col>10</xdr:col>
      <xdr:colOff>476250</xdr:colOff>
      <xdr:row>7</xdr:row>
      <xdr:rowOff>133350</xdr:rowOff>
    </xdr:to>
    <xdr:sp>
      <xdr:nvSpPr>
        <xdr:cNvPr id="1" name="Line 28"/>
        <xdr:cNvSpPr>
          <a:spLocks/>
        </xdr:cNvSpPr>
      </xdr:nvSpPr>
      <xdr:spPr>
        <a:xfrm flipH="1">
          <a:off x="5972175" y="619125"/>
          <a:ext cx="0" cy="552450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12</xdr:col>
      <xdr:colOff>571500</xdr:colOff>
      <xdr:row>9</xdr:row>
      <xdr:rowOff>0</xdr:rowOff>
    </xdr:to>
    <xdr:grpSp>
      <xdr:nvGrpSpPr>
        <xdr:cNvPr id="2" name="Group 39"/>
        <xdr:cNvGrpSpPr>
          <a:grpSpLocks/>
        </xdr:cNvGrpSpPr>
      </xdr:nvGrpSpPr>
      <xdr:grpSpPr>
        <a:xfrm>
          <a:off x="504825" y="400050"/>
          <a:ext cx="7267575" cy="971550"/>
          <a:chOff x="46" y="31"/>
          <a:chExt cx="654" cy="72"/>
        </a:xfrm>
        <a:solidFill>
          <a:srgbClr val="FFFFFF"/>
        </a:solidFill>
      </xdr:grpSpPr>
      <xdr:sp macro="[0]!Nada">
        <xdr:nvSpPr>
          <xdr:cNvPr id="3" name="TempName"/>
          <xdr:cNvSpPr txBox="1">
            <a:spLocks noChangeArrowheads="1"/>
          </xdr:cNvSpPr>
        </xdr:nvSpPr>
        <xdr:spPr>
          <a:xfrm>
            <a:off x="165" y="36"/>
            <a:ext cx="369" cy="6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45720" bIns="41148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80"/>
                </a:solidFill>
              </a:rPr>
              <a:t>Lifetime Customer Value Calculator</a:t>
            </a:r>
          </a:p>
        </xdr:txBody>
      </xdr:sp>
      <xdr:sp macro="[0]!Nada">
        <xdr:nvSpPr>
          <xdr:cNvPr id="4" name="Text Box 3"/>
          <xdr:cNvSpPr txBox="1">
            <a:spLocks noChangeArrowheads="1"/>
          </xdr:cNvSpPr>
        </xdr:nvSpPr>
        <xdr:spPr>
          <a:xfrm>
            <a:off x="547" y="39"/>
            <a:ext cx="153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INTRODUCTION</a:t>
            </a:r>
          </a:p>
        </xdr:txBody>
      </xdr:sp>
      <xdr:pic macro="[0]!Nada">
        <xdr:nvPicPr>
          <xdr:cNvPr id="5" name="HBS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2" y="31"/>
            <a:ext cx="31" cy="71"/>
          </a:xfrm>
          <a:prstGeom prst="rect">
            <a:avLst/>
          </a:prstGeom>
          <a:noFill/>
          <a:ln w="9525" cmpd="sng">
            <a:noFill/>
          </a:ln>
        </xdr:spPr>
      </xdr:pic>
      <xdr:pic macro="[0]!Nada">
        <xdr:nvPicPr>
          <xdr:cNvPr id="6" name="L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" y="31"/>
            <a:ext cx="86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219075</xdr:colOff>
      <xdr:row>81</xdr:row>
      <xdr:rowOff>0</xdr:rowOff>
    </xdr:from>
    <xdr:to>
      <xdr:col>13</xdr:col>
      <xdr:colOff>9525</xdr:colOff>
      <xdr:row>82</xdr:row>
      <xdr:rowOff>9525</xdr:rowOff>
    </xdr:to>
    <xdr:pic macro="[0]!Nada">
      <xdr:nvPicPr>
        <xdr:cNvPr id="7" name="HBSBottomBar"/>
        <xdr:cNvPicPr preferRelativeResize="1">
          <a:picLocks noChangeAspect="1"/>
        </xdr:cNvPicPr>
      </xdr:nvPicPr>
      <xdr:blipFill>
        <a:blip r:embed="rId3"/>
        <a:srcRect l="16995" r="16995"/>
        <a:stretch>
          <a:fillRect/>
        </a:stretch>
      </xdr:blipFill>
      <xdr:spPr>
        <a:xfrm>
          <a:off x="485775" y="13049250"/>
          <a:ext cx="7315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9</xdr:row>
      <xdr:rowOff>57150</xdr:rowOff>
    </xdr:from>
    <xdr:to>
      <xdr:col>9</xdr:col>
      <xdr:colOff>352425</xdr:colOff>
      <xdr:row>10</xdr:row>
      <xdr:rowOff>133350</xdr:rowOff>
    </xdr:to>
    <xdr:pic macro="[0]!Nada">
      <xdr:nvPicPr>
        <xdr:cNvPr id="8" name="HBSWatermar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428750"/>
          <a:ext cx="2867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4</xdr:row>
      <xdr:rowOff>66675</xdr:rowOff>
    </xdr:from>
    <xdr:to>
      <xdr:col>9</xdr:col>
      <xdr:colOff>438150</xdr:colOff>
      <xdr:row>7</xdr:row>
      <xdr:rowOff>133350</xdr:rowOff>
    </xdr:to>
    <xdr:sp>
      <xdr:nvSpPr>
        <xdr:cNvPr id="1" name="Line 4"/>
        <xdr:cNvSpPr>
          <a:spLocks/>
        </xdr:cNvSpPr>
      </xdr:nvSpPr>
      <xdr:spPr>
        <a:xfrm>
          <a:off x="6886575" y="619125"/>
          <a:ext cx="0" cy="552450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390525</xdr:colOff>
      <xdr:row>9</xdr:row>
      <xdr:rowOff>57150</xdr:rowOff>
    </xdr:from>
    <xdr:to>
      <xdr:col>8</xdr:col>
      <xdr:colOff>85725</xdr:colOff>
      <xdr:row>10</xdr:row>
      <xdr:rowOff>123825</xdr:rowOff>
    </xdr:to>
    <xdr:pic macro="[0]!Nada">
      <xdr:nvPicPr>
        <xdr:cNvPr id="2" name="HBSWate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428750"/>
          <a:ext cx="3286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0</xdr:rowOff>
    </xdr:from>
    <xdr:to>
      <xdr:col>12</xdr:col>
      <xdr:colOff>9525</xdr:colOff>
      <xdr:row>33</xdr:row>
      <xdr:rowOff>9525</xdr:rowOff>
    </xdr:to>
    <xdr:pic macro="[0]!Nada">
      <xdr:nvPicPr>
        <xdr:cNvPr id="3" name="HBSBottomBar"/>
        <xdr:cNvPicPr preferRelativeResize="1">
          <a:picLocks noChangeAspect="1"/>
        </xdr:cNvPicPr>
      </xdr:nvPicPr>
      <xdr:blipFill>
        <a:blip r:embed="rId2"/>
        <a:srcRect l="15148" r="15148"/>
        <a:stretch>
          <a:fillRect/>
        </a:stretch>
      </xdr:blipFill>
      <xdr:spPr>
        <a:xfrm>
          <a:off x="485775" y="5105400"/>
          <a:ext cx="774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9525</xdr:rowOff>
    </xdr:from>
    <xdr:to>
      <xdr:col>9</xdr:col>
      <xdr:colOff>314325</xdr:colOff>
      <xdr:row>9</xdr:row>
      <xdr:rowOff>0</xdr:rowOff>
    </xdr:to>
    <xdr:grpSp>
      <xdr:nvGrpSpPr>
        <xdr:cNvPr id="4" name="Group 41"/>
        <xdr:cNvGrpSpPr>
          <a:grpSpLocks/>
        </xdr:cNvGrpSpPr>
      </xdr:nvGrpSpPr>
      <xdr:grpSpPr>
        <a:xfrm>
          <a:off x="495300" y="400050"/>
          <a:ext cx="6267450" cy="971550"/>
          <a:chOff x="45" y="31"/>
          <a:chExt cx="563" cy="72"/>
        </a:xfrm>
        <a:solidFill>
          <a:srgbClr val="FFFFFF"/>
        </a:solidFill>
      </xdr:grpSpPr>
      <xdr:sp macro="[0]!Nada">
        <xdr:nvSpPr>
          <xdr:cNvPr id="5" name="TempName"/>
          <xdr:cNvSpPr txBox="1">
            <a:spLocks noChangeArrowheads="1"/>
          </xdr:cNvSpPr>
        </xdr:nvSpPr>
        <xdr:spPr>
          <a:xfrm>
            <a:off x="168" y="38"/>
            <a:ext cx="440" cy="5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45720" bIns="41148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80"/>
                </a:solidFill>
              </a:rPr>
              <a:t>Lifetime Customer Value Calculator</a:t>
            </a:r>
          </a:p>
        </xdr:txBody>
      </xdr:sp>
      <xdr:pic macro="[0]!Nada">
        <xdr:nvPicPr>
          <xdr:cNvPr id="6" name="HBS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1" y="31"/>
            <a:ext cx="31" cy="71"/>
          </a:xfrm>
          <a:prstGeom prst="rect">
            <a:avLst/>
          </a:prstGeom>
          <a:noFill/>
          <a:ln w="9525" cmpd="sng">
            <a:noFill/>
          </a:ln>
        </xdr:spPr>
      </xdr:pic>
      <xdr:pic macro="[0]!Nada">
        <xdr:nvPicPr>
          <xdr:cNvPr id="7" name="L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5" y="31"/>
            <a:ext cx="86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390525</xdr:colOff>
      <xdr:row>3</xdr:row>
      <xdr:rowOff>28575</xdr:rowOff>
    </xdr:from>
    <xdr:to>
      <xdr:col>11</xdr:col>
      <xdr:colOff>552450</xdr:colOff>
      <xdr:row>8</xdr:row>
      <xdr:rowOff>142875</xdr:rowOff>
    </xdr:to>
    <xdr:sp macro="[0]!Nada">
      <xdr:nvSpPr>
        <xdr:cNvPr id="8" name="Text Box 3"/>
        <xdr:cNvSpPr txBox="1">
          <a:spLocks noChangeArrowheads="1"/>
        </xdr:cNvSpPr>
      </xdr:nvSpPr>
      <xdr:spPr>
        <a:xfrm>
          <a:off x="6838950" y="419100"/>
          <a:ext cx="1343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BASIC MODEL -ASSUMPTIONS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4</xdr:row>
      <xdr:rowOff>66675</xdr:rowOff>
    </xdr:from>
    <xdr:to>
      <xdr:col>10</xdr:col>
      <xdr:colOff>438150</xdr:colOff>
      <xdr:row>7</xdr:row>
      <xdr:rowOff>133350</xdr:rowOff>
    </xdr:to>
    <xdr:sp>
      <xdr:nvSpPr>
        <xdr:cNvPr id="1" name="Line 3"/>
        <xdr:cNvSpPr>
          <a:spLocks/>
        </xdr:cNvSpPr>
      </xdr:nvSpPr>
      <xdr:spPr>
        <a:xfrm>
          <a:off x="7477125" y="619125"/>
          <a:ext cx="0" cy="552450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12</xdr:col>
      <xdr:colOff>476250</xdr:colOff>
      <xdr:row>9</xdr:row>
      <xdr:rowOff>0</xdr:rowOff>
    </xdr:to>
    <xdr:grpSp>
      <xdr:nvGrpSpPr>
        <xdr:cNvPr id="2" name="Group 19"/>
        <xdr:cNvGrpSpPr>
          <a:grpSpLocks/>
        </xdr:cNvGrpSpPr>
      </xdr:nvGrpSpPr>
      <xdr:grpSpPr>
        <a:xfrm>
          <a:off x="495300" y="400050"/>
          <a:ext cx="8201025" cy="971550"/>
          <a:chOff x="45" y="31"/>
          <a:chExt cx="739" cy="72"/>
        </a:xfrm>
        <a:solidFill>
          <a:srgbClr val="FFFFFF"/>
        </a:solidFill>
      </xdr:grpSpPr>
      <xdr:sp macro="[0]!Nada">
        <xdr:nvSpPr>
          <xdr:cNvPr id="3" name="TempName"/>
          <xdr:cNvSpPr txBox="1">
            <a:spLocks noChangeArrowheads="1"/>
          </xdr:cNvSpPr>
        </xdr:nvSpPr>
        <xdr:spPr>
          <a:xfrm>
            <a:off x="169" y="38"/>
            <a:ext cx="484" cy="5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45720" bIns="41148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80"/>
                </a:solidFill>
              </a:rPr>
              <a:t>Lifetime Customer Value Calculator</a:t>
            </a:r>
          </a:p>
        </xdr:txBody>
      </xdr:sp>
      <xdr:pic macro="[0]!Nada">
        <xdr:nvPicPr>
          <xdr:cNvPr id="4" name="HBS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2" y="31"/>
            <a:ext cx="31" cy="71"/>
          </a:xfrm>
          <a:prstGeom prst="rect">
            <a:avLst/>
          </a:prstGeom>
          <a:noFill/>
          <a:ln w="9525" cmpd="sng">
            <a:noFill/>
          </a:ln>
        </xdr:spPr>
      </xdr:pic>
      <xdr:pic macro="[0]!Nada">
        <xdr:nvPicPr>
          <xdr:cNvPr id="5" name="L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" y="31"/>
            <a:ext cx="87" cy="72"/>
          </a:xfrm>
          <a:prstGeom prst="rect">
            <a:avLst/>
          </a:prstGeom>
          <a:noFill/>
          <a:ln w="9525" cmpd="sng">
            <a:noFill/>
          </a:ln>
        </xdr:spPr>
      </xdr:pic>
      <xdr:sp macro="[0]!Nada">
        <xdr:nvSpPr>
          <xdr:cNvPr id="6" name="Text Box 3"/>
          <xdr:cNvSpPr txBox="1">
            <a:spLocks noChangeArrowheads="1"/>
          </xdr:cNvSpPr>
        </xdr:nvSpPr>
        <xdr:spPr>
          <a:xfrm>
            <a:off x="676" y="38"/>
            <a:ext cx="108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BASIC MODEL - CALCULATIONS</a:t>
            </a:r>
          </a:p>
        </xdr:txBody>
      </xdr:sp>
    </xdr:grpSp>
    <xdr:clientData/>
  </xdr:twoCellAnchor>
  <xdr:twoCellAnchor editAs="oneCell">
    <xdr:from>
      <xdr:col>7</xdr:col>
      <xdr:colOff>361950</xdr:colOff>
      <xdr:row>9</xdr:row>
      <xdr:rowOff>28575</xdr:rowOff>
    </xdr:from>
    <xdr:to>
      <xdr:col>8</xdr:col>
      <xdr:colOff>704850</xdr:colOff>
      <xdr:row>10</xdr:row>
      <xdr:rowOff>95250</xdr:rowOff>
    </xdr:to>
    <xdr:pic macro="[0]!Nada">
      <xdr:nvPicPr>
        <xdr:cNvPr id="7" name="HBSWater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400175"/>
          <a:ext cx="3295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26</xdr:row>
      <xdr:rowOff>0</xdr:rowOff>
    </xdr:from>
    <xdr:to>
      <xdr:col>13</xdr:col>
      <xdr:colOff>9525</xdr:colOff>
      <xdr:row>27</xdr:row>
      <xdr:rowOff>9525</xdr:rowOff>
    </xdr:to>
    <xdr:pic macro="[0]!Nada">
      <xdr:nvPicPr>
        <xdr:cNvPr id="8" name="HBSBottomBar"/>
        <xdr:cNvPicPr preferRelativeResize="1">
          <a:picLocks noChangeAspect="1"/>
        </xdr:cNvPicPr>
      </xdr:nvPicPr>
      <xdr:blipFill>
        <a:blip r:embed="rId4"/>
        <a:srcRect l="12811" r="12811"/>
        <a:stretch>
          <a:fillRect/>
        </a:stretch>
      </xdr:blipFill>
      <xdr:spPr>
        <a:xfrm>
          <a:off x="485775" y="4133850"/>
          <a:ext cx="833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4</xdr:row>
      <xdr:rowOff>66675</xdr:rowOff>
    </xdr:from>
    <xdr:to>
      <xdr:col>9</xdr:col>
      <xdr:colOff>438150</xdr:colOff>
      <xdr:row>7</xdr:row>
      <xdr:rowOff>133350</xdr:rowOff>
    </xdr:to>
    <xdr:sp>
      <xdr:nvSpPr>
        <xdr:cNvPr id="1" name="Line 3"/>
        <xdr:cNvSpPr>
          <a:spLocks/>
        </xdr:cNvSpPr>
      </xdr:nvSpPr>
      <xdr:spPr>
        <a:xfrm>
          <a:off x="6153150" y="619125"/>
          <a:ext cx="0" cy="552450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11</xdr:col>
      <xdr:colOff>485775</xdr:colOff>
      <xdr:row>9</xdr:row>
      <xdr:rowOff>0</xdr:rowOff>
    </xdr:to>
    <xdr:grpSp>
      <xdr:nvGrpSpPr>
        <xdr:cNvPr id="2" name="Group 17"/>
        <xdr:cNvGrpSpPr>
          <a:grpSpLocks/>
        </xdr:cNvGrpSpPr>
      </xdr:nvGrpSpPr>
      <xdr:grpSpPr>
        <a:xfrm>
          <a:off x="495300" y="400050"/>
          <a:ext cx="6886575" cy="971550"/>
          <a:chOff x="45" y="31"/>
          <a:chExt cx="619" cy="72"/>
        </a:xfrm>
        <a:solidFill>
          <a:srgbClr val="FFFFFF"/>
        </a:solidFill>
      </xdr:grpSpPr>
      <xdr:sp macro="[0]!Nada">
        <xdr:nvSpPr>
          <xdr:cNvPr id="3" name="TempName"/>
          <xdr:cNvSpPr txBox="1">
            <a:spLocks noChangeArrowheads="1"/>
          </xdr:cNvSpPr>
        </xdr:nvSpPr>
        <xdr:spPr>
          <a:xfrm>
            <a:off x="150" y="38"/>
            <a:ext cx="390" cy="5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45720" bIns="41148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80"/>
                </a:solidFill>
              </a:rPr>
              <a:t>Lifetime Customer Value Calculator</a:t>
            </a:r>
          </a:p>
        </xdr:txBody>
      </xdr:sp>
      <xdr:pic macro="[0]!Nada">
        <xdr:nvPicPr>
          <xdr:cNvPr id="4" name="HBS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19" y="31"/>
            <a:ext cx="31" cy="71"/>
          </a:xfrm>
          <a:prstGeom prst="rect">
            <a:avLst/>
          </a:prstGeom>
          <a:noFill/>
          <a:ln w="9525" cmpd="sng">
            <a:noFill/>
          </a:ln>
        </xdr:spPr>
      </xdr:pic>
      <xdr:pic macro="[0]!Nada">
        <xdr:nvPicPr>
          <xdr:cNvPr id="5" name="L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" y="31"/>
            <a:ext cx="74" cy="72"/>
          </a:xfrm>
          <a:prstGeom prst="rect">
            <a:avLst/>
          </a:prstGeom>
          <a:noFill/>
          <a:ln w="9525" cmpd="sng">
            <a:noFill/>
          </a:ln>
        </xdr:spPr>
      </xdr:pic>
      <xdr:sp macro="[0]!Nada">
        <xdr:nvSpPr>
          <xdr:cNvPr id="6" name="Text Box 3"/>
          <xdr:cNvSpPr txBox="1">
            <a:spLocks noChangeArrowheads="1"/>
          </xdr:cNvSpPr>
        </xdr:nvSpPr>
        <xdr:spPr>
          <a:xfrm>
            <a:off x="551" y="38"/>
            <a:ext cx="113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COMPLEX MODEL - ASSUMPTIONS</a:t>
            </a:r>
          </a:p>
        </xdr:txBody>
      </xdr:sp>
    </xdr:grpSp>
    <xdr:clientData/>
  </xdr:twoCellAnchor>
  <xdr:twoCellAnchor editAs="oneCell">
    <xdr:from>
      <xdr:col>5</xdr:col>
      <xdr:colOff>466725</xdr:colOff>
      <xdr:row>9</xdr:row>
      <xdr:rowOff>28575</xdr:rowOff>
    </xdr:from>
    <xdr:to>
      <xdr:col>8</xdr:col>
      <xdr:colOff>742950</xdr:colOff>
      <xdr:row>10</xdr:row>
      <xdr:rowOff>95250</xdr:rowOff>
    </xdr:to>
    <xdr:pic macro="[0]!Nada">
      <xdr:nvPicPr>
        <xdr:cNvPr id="7" name="HBSWater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400175"/>
          <a:ext cx="3267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0</xdr:rowOff>
    </xdr:from>
    <xdr:to>
      <xdr:col>12</xdr:col>
      <xdr:colOff>9525</xdr:colOff>
      <xdr:row>25</xdr:row>
      <xdr:rowOff>9525</xdr:rowOff>
    </xdr:to>
    <xdr:pic macro="[0]!Nada">
      <xdr:nvPicPr>
        <xdr:cNvPr id="8" name="HBSBottomBar"/>
        <xdr:cNvPicPr preferRelativeResize="1">
          <a:picLocks noChangeAspect="1"/>
        </xdr:cNvPicPr>
      </xdr:nvPicPr>
      <xdr:blipFill>
        <a:blip r:embed="rId4"/>
        <a:srcRect l="18511" r="18511"/>
        <a:stretch>
          <a:fillRect/>
        </a:stretch>
      </xdr:blipFill>
      <xdr:spPr>
        <a:xfrm>
          <a:off x="485775" y="3810000"/>
          <a:ext cx="7010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533400</xdr:colOff>
      <xdr:row>4</xdr:row>
      <xdr:rowOff>66675</xdr:rowOff>
    </xdr:from>
    <xdr:to>
      <xdr:col>20</xdr:col>
      <xdr:colOff>533400</xdr:colOff>
      <xdr:row>7</xdr:row>
      <xdr:rowOff>123825</xdr:rowOff>
    </xdr:to>
    <xdr:sp>
      <xdr:nvSpPr>
        <xdr:cNvPr id="1" name="Line 3"/>
        <xdr:cNvSpPr>
          <a:spLocks/>
        </xdr:cNvSpPr>
      </xdr:nvSpPr>
      <xdr:spPr>
        <a:xfrm>
          <a:off x="13573125" y="619125"/>
          <a:ext cx="0" cy="542925"/>
        </a:xfrm>
        <a:prstGeom prst="line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22</xdr:col>
      <xdr:colOff>485775</xdr:colOff>
      <xdr:row>9</xdr:row>
      <xdr:rowOff>0</xdr:rowOff>
    </xdr:to>
    <xdr:grpSp>
      <xdr:nvGrpSpPr>
        <xdr:cNvPr id="2" name="Group 14"/>
        <xdr:cNvGrpSpPr>
          <a:grpSpLocks/>
        </xdr:cNvGrpSpPr>
      </xdr:nvGrpSpPr>
      <xdr:grpSpPr>
        <a:xfrm>
          <a:off x="495300" y="400050"/>
          <a:ext cx="14563725" cy="971550"/>
          <a:chOff x="45" y="31"/>
          <a:chExt cx="1312" cy="72"/>
        </a:xfrm>
        <a:solidFill>
          <a:srgbClr val="FFFFFF"/>
        </a:solidFill>
      </xdr:grpSpPr>
      <xdr:sp macro="[0]!Nada">
        <xdr:nvSpPr>
          <xdr:cNvPr id="3" name="TempName"/>
          <xdr:cNvSpPr txBox="1">
            <a:spLocks noChangeArrowheads="1"/>
          </xdr:cNvSpPr>
        </xdr:nvSpPr>
        <xdr:spPr>
          <a:xfrm>
            <a:off x="172" y="38"/>
            <a:ext cx="948" cy="5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45720" bIns="41148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80"/>
                </a:solidFill>
              </a:rPr>
              <a:t>Lifetime Customer Value Calculator</a:t>
            </a:r>
          </a:p>
        </xdr:txBody>
      </xdr:sp>
      <xdr:pic macro="[0]!Nada">
        <xdr:nvPicPr>
          <xdr:cNvPr id="4" name="HBS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4" y="31"/>
            <a:ext cx="31" cy="71"/>
          </a:xfrm>
          <a:prstGeom prst="rect">
            <a:avLst/>
          </a:prstGeom>
          <a:noFill/>
          <a:ln w="9525" cmpd="sng">
            <a:noFill/>
          </a:ln>
        </xdr:spPr>
      </xdr:pic>
      <xdr:pic macro="[0]!Nada">
        <xdr:nvPicPr>
          <xdr:cNvPr id="5" name="L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" y="31"/>
            <a:ext cx="89" cy="72"/>
          </a:xfrm>
          <a:prstGeom prst="rect">
            <a:avLst/>
          </a:prstGeom>
          <a:noFill/>
          <a:ln w="9525" cmpd="sng">
            <a:noFill/>
          </a:ln>
        </xdr:spPr>
      </xdr:pic>
      <xdr:sp macro="[0]!Nada">
        <xdr:nvSpPr>
          <xdr:cNvPr id="6" name="Text Box 3"/>
          <xdr:cNvSpPr txBox="1">
            <a:spLocks noChangeArrowheads="1"/>
          </xdr:cNvSpPr>
        </xdr:nvSpPr>
        <xdr:spPr>
          <a:xfrm>
            <a:off x="1226" y="38"/>
            <a:ext cx="131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COMPLEX MODEL - CALCULATIONS</a:t>
            </a:r>
          </a:p>
        </xdr:txBody>
      </xdr:sp>
    </xdr:grpSp>
    <xdr:clientData/>
  </xdr:twoCellAnchor>
  <xdr:twoCellAnchor editAs="oneCell">
    <xdr:from>
      <xdr:col>9</xdr:col>
      <xdr:colOff>609600</xdr:colOff>
      <xdr:row>9</xdr:row>
      <xdr:rowOff>57150</xdr:rowOff>
    </xdr:from>
    <xdr:to>
      <xdr:col>14</xdr:col>
      <xdr:colOff>209550</xdr:colOff>
      <xdr:row>10</xdr:row>
      <xdr:rowOff>123825</xdr:rowOff>
    </xdr:to>
    <xdr:pic macro="[0]!Nada">
      <xdr:nvPicPr>
        <xdr:cNvPr id="7" name="HBSWater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428750"/>
          <a:ext cx="3286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161925</xdr:rowOff>
    </xdr:from>
    <xdr:to>
      <xdr:col>23</xdr:col>
      <xdr:colOff>9525</xdr:colOff>
      <xdr:row>34</xdr:row>
      <xdr:rowOff>38100</xdr:rowOff>
    </xdr:to>
    <xdr:pic macro="[0]!Nada">
      <xdr:nvPicPr>
        <xdr:cNvPr id="8" name="HBSBottomB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5095875"/>
          <a:ext cx="14687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V68"/>
  <sheetViews>
    <sheetView showGridLines="0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12" width="8.8515625" style="0" customWidth="1"/>
    <col min="13" max="13" width="16.7109375" style="0" customWidth="1"/>
    <col min="14" max="14" width="3.7109375" style="0" customWidth="1"/>
    <col min="15" max="15" width="0.2890625" style="0" customWidth="1"/>
  </cols>
  <sheetData>
    <row r="1" spans="1:22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</row>
    <row r="2" spans="1:22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6"/>
      <c r="P2" s="2"/>
      <c r="Q2" s="2"/>
      <c r="R2" s="2"/>
      <c r="S2" s="2"/>
      <c r="T2" s="2"/>
      <c r="U2" s="2"/>
      <c r="V2" s="2"/>
    </row>
    <row r="3" spans="1:22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5"/>
      <c r="P3" s="2"/>
      <c r="Q3" s="2"/>
      <c r="R3" s="2"/>
      <c r="S3" s="2"/>
      <c r="T3" s="2"/>
      <c r="U3" s="2"/>
      <c r="V3" s="2"/>
    </row>
    <row r="4" spans="1:22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0"/>
      <c r="M4" s="21"/>
      <c r="N4" s="1"/>
      <c r="O4" s="5"/>
      <c r="P4" s="2"/>
      <c r="Q4" s="2"/>
      <c r="R4" s="2"/>
      <c r="S4" s="2"/>
      <c r="T4" s="2"/>
      <c r="U4" s="2"/>
      <c r="V4" s="2"/>
    </row>
    <row r="5" spans="1:22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1"/>
      <c r="M5" s="23"/>
      <c r="N5" s="1"/>
      <c r="O5" s="5"/>
      <c r="P5" s="2"/>
      <c r="Q5" s="2"/>
      <c r="R5" s="2"/>
      <c r="S5" s="2"/>
      <c r="T5" s="2"/>
      <c r="U5" s="2"/>
      <c r="V5" s="2"/>
    </row>
    <row r="6" spans="1:22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1"/>
      <c r="M6" s="23"/>
      <c r="N6" s="1"/>
      <c r="O6" s="5"/>
      <c r="P6" s="2"/>
      <c r="Q6" s="2"/>
      <c r="R6" s="2"/>
      <c r="S6" s="2"/>
      <c r="T6" s="2"/>
      <c r="U6" s="2"/>
      <c r="V6" s="2"/>
    </row>
    <row r="7" spans="1:22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1"/>
      <c r="M7" s="23"/>
      <c r="N7" s="1"/>
      <c r="O7" s="5"/>
      <c r="P7" s="2"/>
      <c r="Q7" s="2"/>
      <c r="R7" s="2"/>
      <c r="S7" s="2"/>
      <c r="T7" s="2"/>
      <c r="U7" s="2"/>
      <c r="V7" s="2"/>
    </row>
    <row r="8" spans="1:22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1"/>
      <c r="M8" s="23"/>
      <c r="N8" s="1"/>
      <c r="O8" s="5"/>
      <c r="P8" s="2"/>
      <c r="Q8" s="2"/>
      <c r="R8" s="2"/>
      <c r="S8" s="2"/>
      <c r="T8" s="2"/>
      <c r="U8" s="2"/>
      <c r="V8" s="2"/>
    </row>
    <row r="9" spans="1:22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5"/>
      <c r="M9" s="26"/>
      <c r="N9" s="1"/>
      <c r="O9" s="5"/>
      <c r="P9" s="2"/>
      <c r="Q9" s="2"/>
      <c r="R9" s="2"/>
      <c r="S9" s="2"/>
      <c r="T9" s="2"/>
      <c r="U9" s="2"/>
      <c r="V9" s="2"/>
    </row>
    <row r="10" spans="1:22" ht="12.75">
      <c r="A10" s="4"/>
      <c r="B10" s="11"/>
      <c r="C10" s="1"/>
      <c r="D10" s="19"/>
      <c r="E10" s="20"/>
      <c r="F10" s="20"/>
      <c r="G10" s="20"/>
      <c r="H10" s="20"/>
      <c r="I10" s="20"/>
      <c r="J10" s="20"/>
      <c r="K10" s="20"/>
      <c r="L10" s="20"/>
      <c r="M10" s="21"/>
      <c r="N10" s="1"/>
      <c r="O10" s="5"/>
      <c r="P10" s="2"/>
      <c r="Q10" s="2"/>
      <c r="R10" s="2"/>
      <c r="S10" s="2"/>
      <c r="T10" s="2"/>
      <c r="U10" s="2"/>
      <c r="V10" s="2"/>
    </row>
    <row r="11" spans="1:22" ht="12.75">
      <c r="A11" s="4"/>
      <c r="B11" s="11"/>
      <c r="C11" s="1"/>
      <c r="D11" s="22"/>
      <c r="E11" s="90"/>
      <c r="F11" s="91"/>
      <c r="G11" s="1"/>
      <c r="H11" s="92"/>
      <c r="I11" s="1"/>
      <c r="J11" s="1"/>
      <c r="K11" s="1"/>
      <c r="L11" s="1"/>
      <c r="M11" s="23"/>
      <c r="N11" s="1"/>
      <c r="O11" s="5"/>
      <c r="P11" s="2"/>
      <c r="Q11" s="2"/>
      <c r="R11" s="2"/>
      <c r="S11" s="2"/>
      <c r="T11" s="2"/>
      <c r="U11" s="2"/>
      <c r="V11" s="2"/>
    </row>
    <row r="12" spans="1:22" ht="12.75">
      <c r="A12" s="4"/>
      <c r="B12" s="11"/>
      <c r="C12" s="1"/>
      <c r="D12" s="22"/>
      <c r="E12" s="93"/>
      <c r="F12" s="91"/>
      <c r="G12" s="1"/>
      <c r="H12" s="1"/>
      <c r="I12" s="1"/>
      <c r="J12" s="1"/>
      <c r="K12" s="1"/>
      <c r="L12" s="1"/>
      <c r="M12" s="23"/>
      <c r="N12" s="1"/>
      <c r="O12" s="5"/>
      <c r="P12" s="2"/>
      <c r="Q12" s="2"/>
      <c r="R12" s="2"/>
      <c r="S12" s="2"/>
      <c r="T12" s="2"/>
      <c r="U12" s="2"/>
      <c r="V12" s="2"/>
    </row>
    <row r="13" spans="1:22" ht="12.75">
      <c r="A13" s="4"/>
      <c r="B13" s="11"/>
      <c r="C13" s="1"/>
      <c r="D13" s="22"/>
      <c r="E13" s="94" t="s">
        <v>104</v>
      </c>
      <c r="F13" s="91"/>
      <c r="G13" s="95"/>
      <c r="H13" s="1"/>
      <c r="I13" s="1"/>
      <c r="J13" s="1"/>
      <c r="K13" s="1"/>
      <c r="L13" s="1"/>
      <c r="M13" s="23"/>
      <c r="N13" s="1"/>
      <c r="O13" s="5"/>
      <c r="P13" s="2"/>
      <c r="Q13" s="2"/>
      <c r="R13" s="2"/>
      <c r="S13" s="2"/>
      <c r="T13" s="2"/>
      <c r="U13" s="2"/>
      <c r="V13" s="2"/>
    </row>
    <row r="14" spans="1:22" ht="12.75">
      <c r="A14" s="4"/>
      <c r="B14" s="11"/>
      <c r="C14" s="1"/>
      <c r="D14" s="22"/>
      <c r="E14" s="96"/>
      <c r="F14" s="91"/>
      <c r="G14" s="95"/>
      <c r="H14" s="1"/>
      <c r="I14" s="1"/>
      <c r="J14" s="1"/>
      <c r="K14" s="1"/>
      <c r="L14" s="1"/>
      <c r="M14" s="23"/>
      <c r="N14" s="1"/>
      <c r="O14" s="5"/>
      <c r="P14" s="2"/>
      <c r="Q14" s="2"/>
      <c r="R14" s="2"/>
      <c r="S14" s="2"/>
      <c r="T14" s="2"/>
      <c r="U14" s="2"/>
      <c r="V14" s="2"/>
    </row>
    <row r="15" spans="1:22" ht="12.75">
      <c r="A15" s="4"/>
      <c r="B15" s="11"/>
      <c r="C15" s="1"/>
      <c r="D15" s="22"/>
      <c r="E15" s="90" t="s">
        <v>105</v>
      </c>
      <c r="F15" s="91"/>
      <c r="G15" s="1"/>
      <c r="H15" s="1"/>
      <c r="I15" s="1"/>
      <c r="J15" s="1"/>
      <c r="K15" s="1"/>
      <c r="L15" s="1"/>
      <c r="M15" s="23"/>
      <c r="N15" s="1"/>
      <c r="O15" s="5"/>
      <c r="P15" s="2"/>
      <c r="Q15" s="2"/>
      <c r="R15" s="2"/>
      <c r="S15" s="2"/>
      <c r="T15" s="2"/>
      <c r="U15" s="2"/>
      <c r="V15" s="2"/>
    </row>
    <row r="16" spans="1:22" ht="12.75">
      <c r="A16" s="4"/>
      <c r="B16" s="11"/>
      <c r="C16" s="1"/>
      <c r="D16" s="22"/>
      <c r="E16" s="90" t="s">
        <v>106</v>
      </c>
      <c r="F16" s="91"/>
      <c r="G16" s="1"/>
      <c r="H16" s="1"/>
      <c r="I16" s="1"/>
      <c r="J16" s="1"/>
      <c r="K16" s="1"/>
      <c r="L16" s="1"/>
      <c r="M16" s="23"/>
      <c r="N16" s="1"/>
      <c r="O16" s="5"/>
      <c r="P16" s="2"/>
      <c r="Q16" s="2"/>
      <c r="R16" s="2"/>
      <c r="S16" s="2"/>
      <c r="T16" s="2"/>
      <c r="U16" s="2"/>
      <c r="V16" s="2"/>
    </row>
    <row r="17" spans="1:22" ht="12.75">
      <c r="A17" s="4"/>
      <c r="B17" s="11"/>
      <c r="C17" s="1"/>
      <c r="D17" s="22"/>
      <c r="E17" s="97" t="s">
        <v>107</v>
      </c>
      <c r="F17" s="91"/>
      <c r="G17" s="1"/>
      <c r="H17" s="1"/>
      <c r="I17" s="1"/>
      <c r="J17" s="1"/>
      <c r="K17" s="1"/>
      <c r="L17" s="1"/>
      <c r="M17" s="23"/>
      <c r="N17" s="1"/>
      <c r="O17" s="5"/>
      <c r="P17" s="2"/>
      <c r="Q17" s="2"/>
      <c r="R17" s="2"/>
      <c r="S17" s="2"/>
      <c r="T17" s="2"/>
      <c r="U17" s="2"/>
      <c r="V17" s="2"/>
    </row>
    <row r="18" spans="1:22" ht="12.75">
      <c r="A18" s="4"/>
      <c r="B18" s="11"/>
      <c r="C18" s="1"/>
      <c r="D18" s="22"/>
      <c r="E18" s="98"/>
      <c r="F18" s="91"/>
      <c r="G18" s="1"/>
      <c r="H18" s="1"/>
      <c r="I18" s="1"/>
      <c r="J18" s="1"/>
      <c r="K18" s="1"/>
      <c r="L18" s="1"/>
      <c r="M18" s="23"/>
      <c r="N18" s="1"/>
      <c r="O18" s="5"/>
      <c r="P18" s="2"/>
      <c r="Q18" s="2"/>
      <c r="R18" s="2"/>
      <c r="S18" s="2"/>
      <c r="T18" s="2"/>
      <c r="U18" s="2"/>
      <c r="V18" s="2"/>
    </row>
    <row r="19" spans="1:22" ht="12.75">
      <c r="A19" s="4"/>
      <c r="B19" s="11"/>
      <c r="C19" s="1"/>
      <c r="D19" s="22"/>
      <c r="E19" s="99" t="s">
        <v>108</v>
      </c>
      <c r="F19" s="100"/>
      <c r="G19" s="1"/>
      <c r="H19" s="1"/>
      <c r="I19" s="1"/>
      <c r="J19" s="1"/>
      <c r="K19" s="1"/>
      <c r="L19" s="1"/>
      <c r="M19" s="23"/>
      <c r="N19" s="1"/>
      <c r="O19" s="5"/>
      <c r="P19" s="2"/>
      <c r="Q19" s="2"/>
      <c r="R19" s="2"/>
      <c r="S19" s="2"/>
      <c r="T19" s="2"/>
      <c r="U19" s="2"/>
      <c r="V19" s="2"/>
    </row>
    <row r="20" spans="1:22" ht="12.75">
      <c r="A20" s="4"/>
      <c r="B20" s="11"/>
      <c r="C20" s="1"/>
      <c r="D20" s="22"/>
      <c r="E20" s="99" t="s">
        <v>109</v>
      </c>
      <c r="F20" s="100"/>
      <c r="G20" s="1"/>
      <c r="H20" s="1"/>
      <c r="I20" s="1"/>
      <c r="J20" s="1"/>
      <c r="K20" s="1"/>
      <c r="L20" s="1"/>
      <c r="M20" s="23"/>
      <c r="N20" s="1"/>
      <c r="O20" s="5"/>
      <c r="P20" s="2"/>
      <c r="Q20" s="2"/>
      <c r="R20" s="2"/>
      <c r="S20" s="2"/>
      <c r="T20" s="2"/>
      <c r="U20" s="2"/>
      <c r="V20" s="2"/>
    </row>
    <row r="21" spans="1:22" ht="12.75">
      <c r="A21" s="4"/>
      <c r="B21" s="11"/>
      <c r="C21" s="1"/>
      <c r="D21" s="22"/>
      <c r="E21" s="99" t="s">
        <v>110</v>
      </c>
      <c r="F21" s="100"/>
      <c r="G21" s="1"/>
      <c r="H21" s="1"/>
      <c r="I21" s="1"/>
      <c r="J21" s="1"/>
      <c r="K21" s="1"/>
      <c r="L21" s="1"/>
      <c r="M21" s="23"/>
      <c r="N21" s="1"/>
      <c r="O21" s="5"/>
      <c r="P21" s="2"/>
      <c r="Q21" s="2"/>
      <c r="R21" s="2"/>
      <c r="S21" s="2"/>
      <c r="T21" s="2"/>
      <c r="U21" s="2"/>
      <c r="V21" s="2"/>
    </row>
    <row r="22" spans="1:22" ht="12.75">
      <c r="A22" s="4"/>
      <c r="B22" s="11"/>
      <c r="C22" s="1"/>
      <c r="D22" s="22"/>
      <c r="E22" s="99" t="s">
        <v>111</v>
      </c>
      <c r="F22" s="100"/>
      <c r="G22" s="1"/>
      <c r="H22" s="1"/>
      <c r="I22" s="1"/>
      <c r="J22" s="1"/>
      <c r="K22" s="1"/>
      <c r="L22" s="1"/>
      <c r="M22" s="23"/>
      <c r="N22" s="1"/>
      <c r="O22" s="5"/>
      <c r="P22" s="2"/>
      <c r="Q22" s="2"/>
      <c r="R22" s="2"/>
      <c r="S22" s="2"/>
      <c r="T22" s="2"/>
      <c r="U22" s="2"/>
      <c r="V22" s="2"/>
    </row>
    <row r="23" spans="1:22" ht="12.75">
      <c r="A23" s="4"/>
      <c r="B23" s="11"/>
      <c r="C23" s="1"/>
      <c r="D23" s="22"/>
      <c r="E23" s="99"/>
      <c r="F23" s="100"/>
      <c r="G23" s="1"/>
      <c r="H23" s="1"/>
      <c r="I23" s="1"/>
      <c r="J23" s="1"/>
      <c r="K23" s="1"/>
      <c r="L23" s="1"/>
      <c r="M23" s="23"/>
      <c r="N23" s="1"/>
      <c r="O23" s="5"/>
      <c r="P23" s="2"/>
      <c r="Q23" s="2"/>
      <c r="R23" s="2"/>
      <c r="S23" s="2"/>
      <c r="T23" s="2"/>
      <c r="U23" s="2"/>
      <c r="V23" s="2"/>
    </row>
    <row r="24" spans="1:22" ht="12.75">
      <c r="A24" s="4"/>
      <c r="B24" s="11"/>
      <c r="C24" s="1"/>
      <c r="D24" s="22"/>
      <c r="E24" s="99" t="s">
        <v>112</v>
      </c>
      <c r="F24" s="100"/>
      <c r="G24" s="1"/>
      <c r="H24" s="1"/>
      <c r="I24" s="1"/>
      <c r="J24" s="1"/>
      <c r="K24" s="1"/>
      <c r="L24" s="1"/>
      <c r="M24" s="23"/>
      <c r="N24" s="1"/>
      <c r="O24" s="5"/>
      <c r="P24" s="2"/>
      <c r="Q24" s="2"/>
      <c r="R24" s="2"/>
      <c r="S24" s="2"/>
      <c r="T24" s="2"/>
      <c r="U24" s="2"/>
      <c r="V24" s="2"/>
    </row>
    <row r="25" spans="1:22" ht="12.75">
      <c r="A25" s="4"/>
      <c r="B25" s="11"/>
      <c r="C25" s="1"/>
      <c r="D25" s="22"/>
      <c r="E25" s="99" t="s">
        <v>113</v>
      </c>
      <c r="F25" s="100"/>
      <c r="G25" s="1"/>
      <c r="H25" s="1"/>
      <c r="I25" s="1"/>
      <c r="J25" s="1"/>
      <c r="K25" s="1"/>
      <c r="L25" s="1"/>
      <c r="M25" s="23"/>
      <c r="N25" s="1"/>
      <c r="O25" s="5"/>
      <c r="P25" s="2"/>
      <c r="Q25" s="2"/>
      <c r="R25" s="2"/>
      <c r="S25" s="2"/>
      <c r="T25" s="2"/>
      <c r="U25" s="2"/>
      <c r="V25" s="2"/>
    </row>
    <row r="26" spans="1:22" ht="12.75">
      <c r="A26" s="4"/>
      <c r="B26" s="11"/>
      <c r="C26" s="1"/>
      <c r="D26" s="22"/>
      <c r="E26" s="99"/>
      <c r="F26" s="100"/>
      <c r="G26" s="1"/>
      <c r="H26" s="1"/>
      <c r="I26" s="1"/>
      <c r="J26" s="1"/>
      <c r="K26" s="1"/>
      <c r="L26" s="1"/>
      <c r="M26" s="23"/>
      <c r="N26" s="1"/>
      <c r="O26" s="5"/>
      <c r="P26" s="2"/>
      <c r="Q26" s="2"/>
      <c r="R26" s="2"/>
      <c r="S26" s="2"/>
      <c r="T26" s="2"/>
      <c r="U26" s="2"/>
      <c r="V26" s="2"/>
    </row>
    <row r="27" spans="1:22" ht="12.75">
      <c r="A27" s="4"/>
      <c r="B27" s="11"/>
      <c r="C27" s="1"/>
      <c r="D27" s="22"/>
      <c r="E27" s="101" t="s">
        <v>114</v>
      </c>
      <c r="F27" s="100"/>
      <c r="G27" s="1"/>
      <c r="H27" s="1"/>
      <c r="I27" s="1"/>
      <c r="J27" s="1"/>
      <c r="K27" s="1"/>
      <c r="L27" s="1"/>
      <c r="M27" s="23"/>
      <c r="N27" s="1"/>
      <c r="O27" s="5"/>
      <c r="P27" s="2"/>
      <c r="Q27" s="2"/>
      <c r="R27" s="2"/>
      <c r="S27" s="2"/>
      <c r="T27" s="2"/>
      <c r="U27" s="2"/>
      <c r="V27" s="2"/>
    </row>
    <row r="28" spans="1:22" ht="12.75">
      <c r="A28" s="4"/>
      <c r="B28" s="11"/>
      <c r="C28" s="1"/>
      <c r="D28" s="22"/>
      <c r="E28" s="101" t="s">
        <v>115</v>
      </c>
      <c r="F28" s="100"/>
      <c r="G28" s="1"/>
      <c r="H28" s="1"/>
      <c r="I28" s="1"/>
      <c r="J28" s="1"/>
      <c r="K28" s="1"/>
      <c r="L28" s="1"/>
      <c r="M28" s="23"/>
      <c r="N28" s="1"/>
      <c r="O28" s="5"/>
      <c r="P28" s="2"/>
      <c r="Q28" s="2"/>
      <c r="R28" s="2"/>
      <c r="S28" s="2"/>
      <c r="T28" s="2"/>
      <c r="U28" s="2"/>
      <c r="V28" s="2"/>
    </row>
    <row r="29" spans="1:22" ht="12.75">
      <c r="A29" s="4"/>
      <c r="B29" s="11"/>
      <c r="C29" s="1"/>
      <c r="D29" s="22"/>
      <c r="E29" s="101" t="s">
        <v>116</v>
      </c>
      <c r="F29" s="100"/>
      <c r="G29" s="1"/>
      <c r="H29" s="1"/>
      <c r="I29" s="1"/>
      <c r="J29" s="1"/>
      <c r="K29" s="1"/>
      <c r="L29" s="1"/>
      <c r="M29" s="23"/>
      <c r="N29" s="1"/>
      <c r="O29" s="5"/>
      <c r="P29" s="2"/>
      <c r="Q29" s="2"/>
      <c r="R29" s="2"/>
      <c r="S29" s="2"/>
      <c r="T29" s="2"/>
      <c r="U29" s="2"/>
      <c r="V29" s="2"/>
    </row>
    <row r="30" spans="1:22" ht="12.75">
      <c r="A30" s="4"/>
      <c r="B30" s="11"/>
      <c r="C30" s="1"/>
      <c r="D30" s="22"/>
      <c r="E30" s="101" t="s">
        <v>117</v>
      </c>
      <c r="F30" s="100"/>
      <c r="G30" s="1"/>
      <c r="H30" s="1"/>
      <c r="I30" s="1"/>
      <c r="J30" s="1"/>
      <c r="K30" s="1"/>
      <c r="L30" s="1"/>
      <c r="M30" s="23"/>
      <c r="N30" s="1"/>
      <c r="O30" s="5"/>
      <c r="P30" s="2"/>
      <c r="Q30" s="2"/>
      <c r="R30" s="2"/>
      <c r="S30" s="2"/>
      <c r="T30" s="2"/>
      <c r="U30" s="2"/>
      <c r="V30" s="2"/>
    </row>
    <row r="31" spans="1:22" ht="12.75">
      <c r="A31" s="4"/>
      <c r="B31" s="11"/>
      <c r="C31" s="1"/>
      <c r="D31" s="22"/>
      <c r="E31" s="90" t="s">
        <v>118</v>
      </c>
      <c r="F31" s="91"/>
      <c r="G31" s="1"/>
      <c r="H31" s="1"/>
      <c r="I31" s="1"/>
      <c r="J31" s="1"/>
      <c r="K31" s="1"/>
      <c r="L31" s="1"/>
      <c r="M31" s="23"/>
      <c r="N31" s="1"/>
      <c r="O31" s="5"/>
      <c r="P31" s="2"/>
      <c r="Q31" s="2"/>
      <c r="R31" s="2"/>
      <c r="S31" s="2"/>
      <c r="T31" s="2"/>
      <c r="U31" s="2"/>
      <c r="V31" s="2"/>
    </row>
    <row r="32" spans="1:22" ht="12.75">
      <c r="A32" s="4"/>
      <c r="B32" s="11"/>
      <c r="C32" s="1"/>
      <c r="D32" s="59"/>
      <c r="E32" s="102" t="s">
        <v>119</v>
      </c>
      <c r="F32" s="14"/>
      <c r="G32" s="52"/>
      <c r="H32" s="52"/>
      <c r="I32" s="52"/>
      <c r="J32" s="67"/>
      <c r="K32" s="67"/>
      <c r="L32" s="67"/>
      <c r="M32" s="61"/>
      <c r="N32" s="1"/>
      <c r="O32" s="5"/>
      <c r="P32" s="2"/>
      <c r="Q32" s="2"/>
      <c r="R32" s="2"/>
      <c r="S32" s="2"/>
      <c r="T32" s="2"/>
      <c r="U32" s="2"/>
      <c r="V32" s="2"/>
    </row>
    <row r="33" spans="1:22" ht="12.75">
      <c r="A33" s="4"/>
      <c r="B33" s="11"/>
      <c r="C33" s="1"/>
      <c r="D33" s="59"/>
      <c r="E33" s="102" t="s">
        <v>120</v>
      </c>
      <c r="F33" s="13"/>
      <c r="G33" s="52"/>
      <c r="H33" s="52"/>
      <c r="I33" s="52"/>
      <c r="J33" s="52"/>
      <c r="K33" s="52"/>
      <c r="L33" s="52"/>
      <c r="M33" s="61"/>
      <c r="N33" s="1"/>
      <c r="O33" s="5"/>
      <c r="P33" s="2"/>
      <c r="Q33" s="2"/>
      <c r="R33" s="2"/>
      <c r="S33" s="2"/>
      <c r="T33" s="2"/>
      <c r="U33" s="2"/>
      <c r="V33" s="2"/>
    </row>
    <row r="34" spans="1:22" ht="12.75">
      <c r="A34" s="4"/>
      <c r="B34" s="11"/>
      <c r="C34" s="1"/>
      <c r="D34" s="59"/>
      <c r="E34" s="102" t="s">
        <v>121</v>
      </c>
      <c r="F34" s="13"/>
      <c r="G34" s="52"/>
      <c r="H34" s="52"/>
      <c r="I34" s="52"/>
      <c r="J34" s="52"/>
      <c r="K34" s="52"/>
      <c r="L34" s="52"/>
      <c r="M34" s="61"/>
      <c r="N34" s="1"/>
      <c r="O34" s="5"/>
      <c r="P34" s="2"/>
      <c r="Q34" s="2"/>
      <c r="R34" s="2"/>
      <c r="S34" s="2"/>
      <c r="T34" s="2"/>
      <c r="U34" s="2"/>
      <c r="V34" s="2"/>
    </row>
    <row r="35" spans="1:22" ht="12.75">
      <c r="A35" s="4"/>
      <c r="B35" s="11"/>
      <c r="C35" s="1"/>
      <c r="D35" s="59"/>
      <c r="E35" s="14"/>
      <c r="F35" s="13"/>
      <c r="G35" s="52"/>
      <c r="H35" s="52"/>
      <c r="I35" s="52"/>
      <c r="J35" s="52"/>
      <c r="K35" s="52"/>
      <c r="L35" s="52"/>
      <c r="M35" s="61"/>
      <c r="N35" s="1"/>
      <c r="O35" s="5"/>
      <c r="P35" s="2"/>
      <c r="Q35" s="2"/>
      <c r="R35" s="2"/>
      <c r="S35" s="2"/>
      <c r="T35" s="2"/>
      <c r="U35" s="2"/>
      <c r="V35" s="2"/>
    </row>
    <row r="36" spans="1:22" ht="12.75">
      <c r="A36" s="4"/>
      <c r="B36" s="11"/>
      <c r="C36" s="1"/>
      <c r="D36" s="59"/>
      <c r="E36" s="102" t="s">
        <v>122</v>
      </c>
      <c r="F36" s="13"/>
      <c r="G36" s="52"/>
      <c r="H36" s="52"/>
      <c r="I36" s="52"/>
      <c r="J36" s="52"/>
      <c r="K36" s="52"/>
      <c r="L36" s="52"/>
      <c r="M36" s="61"/>
      <c r="N36" s="1"/>
      <c r="O36" s="5"/>
      <c r="P36" s="2"/>
      <c r="Q36" s="2"/>
      <c r="R36" s="2"/>
      <c r="S36" s="2"/>
      <c r="T36" s="2"/>
      <c r="U36" s="2"/>
      <c r="V36" s="2"/>
    </row>
    <row r="37" spans="1:22" ht="12.75">
      <c r="A37" s="4"/>
      <c r="B37" s="11"/>
      <c r="C37" s="1"/>
      <c r="D37" s="59"/>
      <c r="E37" s="102" t="s">
        <v>123</v>
      </c>
      <c r="F37" s="13"/>
      <c r="G37" s="52"/>
      <c r="H37" s="52"/>
      <c r="I37" s="52"/>
      <c r="J37" s="52"/>
      <c r="K37" s="52"/>
      <c r="L37" s="52"/>
      <c r="M37" s="61"/>
      <c r="N37" s="1"/>
      <c r="O37" s="5"/>
      <c r="P37" s="2"/>
      <c r="Q37" s="2"/>
      <c r="R37" s="2"/>
      <c r="S37" s="2"/>
      <c r="T37" s="2"/>
      <c r="U37" s="2"/>
      <c r="V37" s="2"/>
    </row>
    <row r="38" spans="1:22" ht="12.75">
      <c r="A38" s="4"/>
      <c r="B38" s="11"/>
      <c r="C38" s="1"/>
      <c r="D38" s="59"/>
      <c r="E38" s="102" t="s">
        <v>124</v>
      </c>
      <c r="F38" s="13"/>
      <c r="G38" s="52"/>
      <c r="H38" s="52"/>
      <c r="I38" s="52"/>
      <c r="J38" s="52"/>
      <c r="K38" s="52"/>
      <c r="L38" s="52"/>
      <c r="M38" s="61"/>
      <c r="N38" s="1"/>
      <c r="O38" s="5"/>
      <c r="P38" s="2"/>
      <c r="Q38" s="2"/>
      <c r="R38" s="2"/>
      <c r="S38" s="2"/>
      <c r="T38" s="2"/>
      <c r="U38" s="2"/>
      <c r="V38" s="2"/>
    </row>
    <row r="39" spans="1:22" ht="12.75">
      <c r="A39" s="4"/>
      <c r="B39" s="11"/>
      <c r="C39" s="1"/>
      <c r="D39" s="59"/>
      <c r="E39" s="102" t="s">
        <v>125</v>
      </c>
      <c r="F39" s="13"/>
      <c r="G39" s="52"/>
      <c r="H39" s="52"/>
      <c r="I39" s="52"/>
      <c r="J39" s="52"/>
      <c r="K39" s="52"/>
      <c r="L39" s="52"/>
      <c r="M39" s="61"/>
      <c r="N39" s="1"/>
      <c r="O39" s="5"/>
      <c r="P39" s="2"/>
      <c r="Q39" s="2"/>
      <c r="R39" s="2"/>
      <c r="S39" s="2"/>
      <c r="T39" s="2"/>
      <c r="U39" s="2"/>
      <c r="V39" s="2"/>
    </row>
    <row r="40" spans="1:22" ht="12.75">
      <c r="A40" s="4"/>
      <c r="B40" s="11"/>
      <c r="C40" s="1"/>
      <c r="D40" s="59"/>
      <c r="E40" s="102" t="s">
        <v>126</v>
      </c>
      <c r="F40" s="13"/>
      <c r="G40" s="52"/>
      <c r="H40" s="52"/>
      <c r="I40" s="52"/>
      <c r="J40" s="52"/>
      <c r="K40" s="52"/>
      <c r="L40" s="52"/>
      <c r="M40" s="61"/>
      <c r="N40" s="1"/>
      <c r="O40" s="5"/>
      <c r="P40" s="2"/>
      <c r="Q40" s="2"/>
      <c r="R40" s="2"/>
      <c r="S40" s="2"/>
      <c r="T40" s="2"/>
      <c r="U40" s="2"/>
      <c r="V40" s="2"/>
    </row>
    <row r="41" spans="1:22" ht="12.75">
      <c r="A41" s="4"/>
      <c r="B41" s="11"/>
      <c r="C41" s="1"/>
      <c r="D41" s="59"/>
      <c r="E41" s="28"/>
      <c r="F41" s="13"/>
      <c r="G41" s="52"/>
      <c r="H41" s="52"/>
      <c r="I41" s="52"/>
      <c r="J41" s="52"/>
      <c r="K41" s="52"/>
      <c r="L41" s="52"/>
      <c r="M41" s="61"/>
      <c r="N41" s="1"/>
      <c r="O41" s="5"/>
      <c r="P41" s="2"/>
      <c r="Q41" s="2"/>
      <c r="R41" s="2"/>
      <c r="S41" s="2"/>
      <c r="T41" s="2"/>
      <c r="U41" s="2"/>
      <c r="V41" s="2"/>
    </row>
    <row r="42" spans="1:22" ht="12.75">
      <c r="A42" s="4"/>
      <c r="B42" s="11"/>
      <c r="C42" s="1"/>
      <c r="D42" s="59"/>
      <c r="E42" s="18"/>
      <c r="F42" s="13"/>
      <c r="G42" s="52"/>
      <c r="H42" s="68"/>
      <c r="I42" s="52"/>
      <c r="J42" s="52"/>
      <c r="K42" s="52"/>
      <c r="L42" s="52"/>
      <c r="M42" s="61"/>
      <c r="N42" s="1"/>
      <c r="O42" s="5"/>
      <c r="P42" s="2"/>
      <c r="Q42" s="2"/>
      <c r="R42" s="2"/>
      <c r="S42" s="2"/>
      <c r="T42" s="2"/>
      <c r="U42" s="2"/>
      <c r="V42" s="2"/>
    </row>
    <row r="43" spans="1:22" ht="12.75">
      <c r="A43" s="4"/>
      <c r="B43" s="11"/>
      <c r="C43" s="1"/>
      <c r="D43" s="59"/>
      <c r="E43" s="52"/>
      <c r="F43" s="52"/>
      <c r="G43" s="52"/>
      <c r="H43" s="66"/>
      <c r="I43" s="52"/>
      <c r="J43" s="52"/>
      <c r="K43" s="52"/>
      <c r="L43" s="52"/>
      <c r="M43" s="61"/>
      <c r="N43" s="1"/>
      <c r="O43" s="5"/>
      <c r="P43" s="2"/>
      <c r="Q43" s="2"/>
      <c r="R43" s="2"/>
      <c r="S43" s="2"/>
      <c r="T43" s="2"/>
      <c r="U43" s="2"/>
      <c r="V43" s="2"/>
    </row>
    <row r="44" spans="1:22" ht="12.75">
      <c r="A44" s="4"/>
      <c r="B44" s="11"/>
      <c r="C44" s="1"/>
      <c r="D44" s="59"/>
      <c r="E44" s="52"/>
      <c r="F44" s="52"/>
      <c r="G44" s="52"/>
      <c r="H44" s="66"/>
      <c r="I44" s="52"/>
      <c r="J44" s="52"/>
      <c r="K44" s="52"/>
      <c r="L44" s="52"/>
      <c r="M44" s="61"/>
      <c r="N44" s="1"/>
      <c r="O44" s="5"/>
      <c r="P44" s="2"/>
      <c r="Q44" s="2"/>
      <c r="R44" s="2"/>
      <c r="S44" s="2"/>
      <c r="T44" s="2"/>
      <c r="U44" s="2"/>
      <c r="V44" s="2"/>
    </row>
    <row r="45" spans="1:22" ht="12.75">
      <c r="A45" s="4"/>
      <c r="B45" s="11"/>
      <c r="C45" s="1"/>
      <c r="D45" s="59"/>
      <c r="E45" s="52"/>
      <c r="F45" s="52"/>
      <c r="G45" s="52"/>
      <c r="H45" s="66"/>
      <c r="I45" s="52"/>
      <c r="J45" s="52"/>
      <c r="K45" s="52"/>
      <c r="L45" s="52"/>
      <c r="M45" s="61"/>
      <c r="N45" s="1"/>
      <c r="O45" s="5"/>
      <c r="P45" s="2"/>
      <c r="Q45" s="2"/>
      <c r="R45" s="2"/>
      <c r="S45" s="2"/>
      <c r="T45" s="2"/>
      <c r="U45" s="2"/>
      <c r="V45" s="2"/>
    </row>
    <row r="46" spans="1:22" ht="12.75">
      <c r="A46" s="4"/>
      <c r="B46" s="11"/>
      <c r="C46" s="1"/>
      <c r="D46" s="104" t="s">
        <v>45</v>
      </c>
      <c r="E46" s="105"/>
      <c r="F46" s="105"/>
      <c r="G46" s="105"/>
      <c r="H46" s="105"/>
      <c r="I46" s="105"/>
      <c r="J46" s="105"/>
      <c r="K46" s="105"/>
      <c r="L46" s="105"/>
      <c r="M46" s="106"/>
      <c r="N46" s="1"/>
      <c r="O46" s="5"/>
      <c r="P46" s="2"/>
      <c r="Q46" s="2"/>
      <c r="R46" s="2"/>
      <c r="S46" s="2"/>
      <c r="T46" s="2"/>
      <c r="U46" s="2"/>
      <c r="V46" s="2"/>
    </row>
    <row r="47" spans="1:22" ht="13.5" thickBot="1">
      <c r="A47" s="4"/>
      <c r="B47" s="11"/>
      <c r="C47" s="1"/>
      <c r="D47" s="70"/>
      <c r="E47" s="71"/>
      <c r="F47" s="71"/>
      <c r="G47" s="71"/>
      <c r="H47" s="71"/>
      <c r="I47" s="71"/>
      <c r="J47" s="71"/>
      <c r="K47" s="71"/>
      <c r="L47" s="71"/>
      <c r="M47" s="72"/>
      <c r="N47" s="1"/>
      <c r="O47" s="5"/>
      <c r="P47" s="2"/>
      <c r="Q47" s="2"/>
      <c r="R47" s="2"/>
      <c r="S47" s="2"/>
      <c r="T47" s="2"/>
      <c r="U47" s="2"/>
      <c r="V47" s="2"/>
    </row>
    <row r="48" spans="1:22" ht="13.5" customHeight="1">
      <c r="A48" s="4"/>
      <c r="B48" s="11"/>
      <c r="C48" s="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"/>
      <c r="O48" s="5"/>
      <c r="P48" s="2"/>
      <c r="Q48" s="2"/>
      <c r="R48" s="2"/>
      <c r="S48" s="2"/>
      <c r="T48" s="2"/>
      <c r="U48" s="2"/>
      <c r="V48" s="2"/>
    </row>
    <row r="49" spans="1:22" ht="12.75">
      <c r="A49" s="4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6"/>
      <c r="O49" s="17"/>
      <c r="P49" s="2"/>
      <c r="Q49" s="2"/>
      <c r="R49" s="2"/>
      <c r="S49" s="2"/>
      <c r="T49" s="2"/>
      <c r="U49" s="2"/>
      <c r="V49" s="2"/>
    </row>
    <row r="50" spans="1:22" ht="1.5" customHeight="1">
      <c r="A50" s="2"/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51" t="b">
        <v>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</sheetData>
  <sheetProtection/>
  <mergeCells count="2">
    <mergeCell ref="D48:M48"/>
    <mergeCell ref="D46:M46"/>
  </mergeCells>
  <printOptions horizontalCentered="1"/>
  <pageMargins left="0.75" right="0.75" top="1" bottom="1" header="0.5" footer="0.5"/>
  <pageSetup fitToHeight="1" fitToWidth="1" horizontalDpi="360" verticalDpi="36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V103"/>
  <sheetViews>
    <sheetView showGridLines="0" tabSelected="1" zoomScale="90" zoomScaleNormal="90" zoomScalePageLayoutView="0" workbookViewId="0" topLeftCell="A1">
      <selection activeCell="R10" sqref="R10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8" width="8.8515625" style="0" customWidth="1"/>
    <col min="9" max="9" width="18.421875" style="0" customWidth="1"/>
    <col min="10" max="10" width="12.28125" style="0" customWidth="1"/>
    <col min="11" max="11" width="15.140625" style="0" customWidth="1"/>
    <col min="12" max="12" width="10.421875" style="0" customWidth="1"/>
    <col min="13" max="13" width="8.8515625" style="0" customWidth="1"/>
    <col min="14" max="14" width="3.7109375" style="0" customWidth="1"/>
    <col min="15" max="15" width="0.2890625" style="0" customWidth="1"/>
  </cols>
  <sheetData>
    <row r="1" spans="1:22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</row>
    <row r="2" spans="1:22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6"/>
      <c r="P2" s="2"/>
      <c r="Q2" s="2"/>
      <c r="R2" s="2"/>
      <c r="S2" s="2"/>
      <c r="T2" s="2"/>
      <c r="U2" s="2"/>
      <c r="V2" s="2"/>
    </row>
    <row r="3" spans="1:22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5"/>
      <c r="P3" s="2"/>
      <c r="Q3" s="2"/>
      <c r="R3" s="2"/>
      <c r="S3" s="2"/>
      <c r="T3" s="2"/>
      <c r="U3" s="2"/>
      <c r="V3" s="2"/>
    </row>
    <row r="4" spans="1:22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0"/>
      <c r="M4" s="21"/>
      <c r="N4" s="1"/>
      <c r="O4" s="5"/>
      <c r="P4" s="2"/>
      <c r="Q4" s="2"/>
      <c r="R4" s="2"/>
      <c r="S4" s="2"/>
      <c r="T4" s="2"/>
      <c r="U4" s="2"/>
      <c r="V4" s="2"/>
    </row>
    <row r="5" spans="1:22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1"/>
      <c r="M5" s="23"/>
      <c r="N5" s="1"/>
      <c r="O5" s="5"/>
      <c r="P5" s="2"/>
      <c r="Q5" s="2"/>
      <c r="R5" s="2"/>
      <c r="S5" s="2"/>
      <c r="T5" s="2"/>
      <c r="U5" s="2"/>
      <c r="V5" s="2"/>
    </row>
    <row r="6" spans="1:22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1"/>
      <c r="M6" s="23"/>
      <c r="N6" s="1"/>
      <c r="O6" s="5"/>
      <c r="P6" s="2"/>
      <c r="Q6" s="2"/>
      <c r="R6" s="2"/>
      <c r="S6" s="2"/>
      <c r="T6" s="2"/>
      <c r="U6" s="2"/>
      <c r="V6" s="2"/>
    </row>
    <row r="7" spans="1:22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1"/>
      <c r="M7" s="23"/>
      <c r="N7" s="1"/>
      <c r="O7" s="5"/>
      <c r="P7" s="2"/>
      <c r="Q7" s="2"/>
      <c r="R7" s="2"/>
      <c r="S7" s="2"/>
      <c r="T7" s="2"/>
      <c r="U7" s="2"/>
      <c r="V7" s="2"/>
    </row>
    <row r="8" spans="1:22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1"/>
      <c r="M8" s="23"/>
      <c r="N8" s="1"/>
      <c r="O8" s="5"/>
      <c r="P8" s="2"/>
      <c r="Q8" s="2"/>
      <c r="R8" s="2"/>
      <c r="S8" s="2"/>
      <c r="T8" s="2"/>
      <c r="U8" s="2"/>
      <c r="V8" s="2"/>
    </row>
    <row r="9" spans="1:22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5"/>
      <c r="M9" s="26"/>
      <c r="N9" s="1"/>
      <c r="O9" s="5"/>
      <c r="P9" s="2"/>
      <c r="Q9" s="2"/>
      <c r="R9" s="2"/>
      <c r="S9" s="2"/>
      <c r="T9" s="2"/>
      <c r="U9" s="2"/>
      <c r="V9" s="2"/>
    </row>
    <row r="10" spans="1:22" ht="12.75">
      <c r="A10" s="4"/>
      <c r="B10" s="11"/>
      <c r="C10" s="1"/>
      <c r="D10" s="53"/>
      <c r="E10" s="54"/>
      <c r="F10" s="54"/>
      <c r="G10" s="54"/>
      <c r="H10" s="54"/>
      <c r="I10" s="54"/>
      <c r="J10" s="54"/>
      <c r="K10" s="54"/>
      <c r="L10" s="54"/>
      <c r="M10" s="55"/>
      <c r="N10" s="1"/>
      <c r="O10" s="5"/>
      <c r="P10" s="2"/>
      <c r="Q10" s="2"/>
      <c r="R10" s="2"/>
      <c r="S10" s="2"/>
      <c r="T10" s="2"/>
      <c r="U10" s="2"/>
      <c r="V10" s="2"/>
    </row>
    <row r="11" spans="1:22" ht="12.75">
      <c r="A11" s="4"/>
      <c r="B11" s="11"/>
      <c r="C11" s="1"/>
      <c r="D11" s="59"/>
      <c r="E11" s="52"/>
      <c r="F11" s="52"/>
      <c r="G11" s="52"/>
      <c r="H11" s="60"/>
      <c r="I11" s="60"/>
      <c r="J11" s="62"/>
      <c r="K11" s="62"/>
      <c r="L11" s="62"/>
      <c r="M11" s="61"/>
      <c r="N11" s="1"/>
      <c r="O11" s="5"/>
      <c r="P11" s="2"/>
      <c r="Q11" s="2"/>
      <c r="R11" s="2"/>
      <c r="S11" s="2"/>
      <c r="T11" s="2"/>
      <c r="U11" s="2"/>
      <c r="V11" s="2"/>
    </row>
    <row r="12" spans="1:22" ht="12.75">
      <c r="A12" s="4"/>
      <c r="B12" s="11"/>
      <c r="C12" s="1"/>
      <c r="D12" s="59"/>
      <c r="E12" s="63" t="s">
        <v>46</v>
      </c>
      <c r="F12" s="52"/>
      <c r="G12" s="52"/>
      <c r="H12" s="60"/>
      <c r="I12" s="60"/>
      <c r="J12" s="62"/>
      <c r="K12" s="62"/>
      <c r="L12" s="62"/>
      <c r="M12" s="61"/>
      <c r="N12" s="1"/>
      <c r="O12" s="5"/>
      <c r="P12" s="2"/>
      <c r="Q12" s="2"/>
      <c r="R12" s="2"/>
      <c r="S12" s="2"/>
      <c r="T12" s="2"/>
      <c r="U12" s="2"/>
      <c r="V12" s="2"/>
    </row>
    <row r="13" spans="1:22" ht="12.75">
      <c r="A13" s="4"/>
      <c r="B13" s="11"/>
      <c r="C13" s="1"/>
      <c r="D13" s="59"/>
      <c r="E13" s="74" t="s">
        <v>36</v>
      </c>
      <c r="F13" s="52"/>
      <c r="G13" s="52"/>
      <c r="H13" s="60"/>
      <c r="I13" s="89" t="s">
        <v>37</v>
      </c>
      <c r="J13" s="62"/>
      <c r="K13" s="62"/>
      <c r="L13" s="62"/>
      <c r="M13" s="61"/>
      <c r="N13" s="1"/>
      <c r="O13" s="5"/>
      <c r="P13" s="2"/>
      <c r="Q13" s="2"/>
      <c r="R13" s="2"/>
      <c r="S13" s="2"/>
      <c r="T13" s="2"/>
      <c r="U13" s="2"/>
      <c r="V13" s="2"/>
    </row>
    <row r="14" spans="1:22" ht="12.75">
      <c r="A14" s="4"/>
      <c r="B14" s="11"/>
      <c r="C14" s="1"/>
      <c r="D14" s="59"/>
      <c r="E14" s="74" t="s">
        <v>11</v>
      </c>
      <c r="F14" s="52"/>
      <c r="G14" s="52"/>
      <c r="H14" s="60"/>
      <c r="I14" s="89" t="s">
        <v>38</v>
      </c>
      <c r="J14" s="62"/>
      <c r="K14" s="62"/>
      <c r="L14" s="62"/>
      <c r="M14" s="61"/>
      <c r="N14" s="1"/>
      <c r="O14" s="5"/>
      <c r="P14" s="2"/>
      <c r="Q14" s="2"/>
      <c r="R14" s="2"/>
      <c r="S14" s="2"/>
      <c r="T14" s="2"/>
      <c r="U14" s="2"/>
      <c r="V14" s="2"/>
    </row>
    <row r="15" spans="1:22" ht="12.75">
      <c r="A15" s="4"/>
      <c r="B15" s="11"/>
      <c r="C15" s="1"/>
      <c r="D15" s="59"/>
      <c r="E15" s="74" t="s">
        <v>12</v>
      </c>
      <c r="F15" s="52"/>
      <c r="G15" s="52"/>
      <c r="H15" s="60"/>
      <c r="I15" s="89" t="s">
        <v>39</v>
      </c>
      <c r="J15" s="62"/>
      <c r="K15" s="62"/>
      <c r="L15" s="62"/>
      <c r="M15" s="61"/>
      <c r="N15" s="1"/>
      <c r="O15" s="5"/>
      <c r="P15" s="2"/>
      <c r="Q15" s="2"/>
      <c r="R15" s="2"/>
      <c r="S15" s="2"/>
      <c r="T15" s="2"/>
      <c r="U15" s="2"/>
      <c r="V15" s="2"/>
    </row>
    <row r="16" spans="1:22" ht="12.75">
      <c r="A16" s="4"/>
      <c r="B16" s="11"/>
      <c r="C16" s="1"/>
      <c r="D16" s="59"/>
      <c r="E16" s="74" t="s">
        <v>13</v>
      </c>
      <c r="F16" s="52"/>
      <c r="G16" s="52"/>
      <c r="H16" s="60"/>
      <c r="I16" s="89" t="s">
        <v>40</v>
      </c>
      <c r="J16" s="62"/>
      <c r="K16" s="62"/>
      <c r="L16" s="62"/>
      <c r="M16" s="61"/>
      <c r="N16" s="1"/>
      <c r="O16" s="5"/>
      <c r="P16" s="2"/>
      <c r="Q16" s="2"/>
      <c r="R16" s="2"/>
      <c r="S16" s="2"/>
      <c r="T16" s="2"/>
      <c r="U16" s="2"/>
      <c r="V16" s="2"/>
    </row>
    <row r="17" spans="1:22" ht="12.75">
      <c r="A17" s="4"/>
      <c r="B17" s="11"/>
      <c r="C17" s="1"/>
      <c r="D17" s="59"/>
      <c r="E17" s="74" t="s">
        <v>14</v>
      </c>
      <c r="F17" s="52"/>
      <c r="G17" s="52"/>
      <c r="H17" s="60"/>
      <c r="I17" s="89" t="s">
        <v>41</v>
      </c>
      <c r="J17" s="62"/>
      <c r="K17" s="62"/>
      <c r="L17" s="62"/>
      <c r="M17" s="61"/>
      <c r="N17" s="1"/>
      <c r="O17" s="5"/>
      <c r="P17" s="2"/>
      <c r="Q17" s="2"/>
      <c r="R17" s="2"/>
      <c r="S17" s="2"/>
      <c r="T17" s="2"/>
      <c r="U17" s="2"/>
      <c r="V17" s="2"/>
    </row>
    <row r="18" spans="1:22" ht="12.75">
      <c r="A18" s="4"/>
      <c r="B18" s="11"/>
      <c r="C18" s="1"/>
      <c r="D18" s="59"/>
      <c r="E18" s="63"/>
      <c r="F18" s="52"/>
      <c r="G18" s="52"/>
      <c r="H18" s="60"/>
      <c r="I18" s="60"/>
      <c r="J18" s="62"/>
      <c r="K18" s="62"/>
      <c r="L18" s="62"/>
      <c r="M18" s="61"/>
      <c r="N18" s="1"/>
      <c r="O18" s="5"/>
      <c r="P18" s="2"/>
      <c r="Q18" s="2"/>
      <c r="R18" s="2"/>
      <c r="S18" s="2"/>
      <c r="T18" s="2"/>
      <c r="U18" s="2"/>
      <c r="V18" s="2"/>
    </row>
    <row r="19" spans="1:22" ht="12.75">
      <c r="A19" s="4"/>
      <c r="B19" s="11"/>
      <c r="C19" s="1"/>
      <c r="D19" s="59"/>
      <c r="E19" s="63"/>
      <c r="F19" s="52"/>
      <c r="G19" s="52"/>
      <c r="H19" s="60"/>
      <c r="I19" s="60"/>
      <c r="J19" s="62"/>
      <c r="K19" s="62"/>
      <c r="L19" s="62"/>
      <c r="M19" s="61"/>
      <c r="N19" s="1"/>
      <c r="O19" s="5"/>
      <c r="P19" s="2"/>
      <c r="Q19" s="2"/>
      <c r="R19" s="2"/>
      <c r="S19" s="2"/>
      <c r="T19" s="2"/>
      <c r="U19" s="2"/>
      <c r="V19" s="2"/>
    </row>
    <row r="20" spans="1:22" ht="12.75">
      <c r="A20" s="4"/>
      <c r="B20" s="11"/>
      <c r="C20" s="1"/>
      <c r="D20" s="59"/>
      <c r="E20" s="27" t="s">
        <v>44</v>
      </c>
      <c r="F20" s="52"/>
      <c r="G20" s="52"/>
      <c r="H20" s="60"/>
      <c r="I20" s="60"/>
      <c r="J20" s="62"/>
      <c r="K20" s="62"/>
      <c r="L20" s="62"/>
      <c r="M20" s="61"/>
      <c r="N20" s="1"/>
      <c r="O20" s="5"/>
      <c r="P20" s="2"/>
      <c r="Q20" s="2"/>
      <c r="R20" s="2"/>
      <c r="S20" s="2"/>
      <c r="T20" s="2"/>
      <c r="U20" s="2"/>
      <c r="V20" s="2"/>
    </row>
    <row r="21" spans="1:22" ht="12.75">
      <c r="A21" s="4"/>
      <c r="B21" s="11"/>
      <c r="C21" s="1"/>
      <c r="D21" s="59"/>
      <c r="E21" s="74" t="s">
        <v>6</v>
      </c>
      <c r="F21" s="52"/>
      <c r="G21" s="52"/>
      <c r="H21" s="60"/>
      <c r="I21" s="60"/>
      <c r="J21" s="62"/>
      <c r="K21" s="62"/>
      <c r="L21" s="62"/>
      <c r="M21" s="61"/>
      <c r="N21" s="1"/>
      <c r="O21" s="5"/>
      <c r="P21" s="2"/>
      <c r="Q21" s="2"/>
      <c r="R21" s="2"/>
      <c r="S21" s="2"/>
      <c r="T21" s="2"/>
      <c r="U21" s="2"/>
      <c r="V21" s="2"/>
    </row>
    <row r="22" spans="1:22" ht="12.75">
      <c r="A22" s="4"/>
      <c r="B22" s="11"/>
      <c r="C22" s="1"/>
      <c r="D22" s="59"/>
      <c r="E22" s="74" t="s">
        <v>7</v>
      </c>
      <c r="F22" s="52"/>
      <c r="G22" s="52"/>
      <c r="H22" s="60"/>
      <c r="I22" s="60"/>
      <c r="J22" s="62"/>
      <c r="K22" s="62"/>
      <c r="L22" s="62"/>
      <c r="M22" s="61"/>
      <c r="N22" s="1"/>
      <c r="O22" s="5"/>
      <c r="P22" s="2"/>
      <c r="Q22" s="2"/>
      <c r="R22" s="2"/>
      <c r="S22" s="2"/>
      <c r="T22" s="2"/>
      <c r="U22" s="2"/>
      <c r="V22" s="2"/>
    </row>
    <row r="23" spans="1:22" ht="12.75">
      <c r="A23" s="4"/>
      <c r="B23" s="11"/>
      <c r="C23" s="1"/>
      <c r="D23" s="59"/>
      <c r="E23" s="74" t="s">
        <v>8</v>
      </c>
      <c r="F23" s="52"/>
      <c r="G23" s="52"/>
      <c r="H23" s="60"/>
      <c r="I23" s="60"/>
      <c r="J23" s="62"/>
      <c r="K23" s="62"/>
      <c r="L23" s="62"/>
      <c r="M23" s="61"/>
      <c r="N23" s="1"/>
      <c r="O23" s="5"/>
      <c r="P23" s="2"/>
      <c r="Q23" s="2"/>
      <c r="R23" s="2"/>
      <c r="S23" s="2"/>
      <c r="T23" s="2"/>
      <c r="U23" s="2"/>
      <c r="V23" s="2"/>
    </row>
    <row r="24" spans="1:22" ht="12.75">
      <c r="A24" s="4"/>
      <c r="B24" s="11"/>
      <c r="C24" s="1"/>
      <c r="D24" s="59"/>
      <c r="E24" s="74" t="s">
        <v>9</v>
      </c>
      <c r="F24" s="52"/>
      <c r="G24" s="52"/>
      <c r="H24" s="60"/>
      <c r="I24" s="60"/>
      <c r="J24" s="62"/>
      <c r="K24" s="62"/>
      <c r="L24" s="62"/>
      <c r="M24" s="61"/>
      <c r="N24" s="1"/>
      <c r="O24" s="5"/>
      <c r="P24" s="2"/>
      <c r="Q24" s="2"/>
      <c r="R24" s="2"/>
      <c r="S24" s="2"/>
      <c r="T24" s="2"/>
      <c r="U24" s="2"/>
      <c r="V24" s="2"/>
    </row>
    <row r="25" spans="1:22" ht="12.75">
      <c r="A25" s="4"/>
      <c r="B25" s="11"/>
      <c r="C25" s="1"/>
      <c r="D25" s="59"/>
      <c r="E25" s="74" t="s">
        <v>10</v>
      </c>
      <c r="F25" s="52"/>
      <c r="G25" s="52"/>
      <c r="H25" s="60"/>
      <c r="I25" s="60"/>
      <c r="J25" s="62"/>
      <c r="K25" s="62"/>
      <c r="L25" s="62"/>
      <c r="M25" s="61"/>
      <c r="N25" s="1"/>
      <c r="O25" s="5"/>
      <c r="P25" s="2"/>
      <c r="Q25" s="2"/>
      <c r="R25" s="2"/>
      <c r="S25" s="2"/>
      <c r="T25" s="2"/>
      <c r="U25" s="2"/>
      <c r="V25" s="2"/>
    </row>
    <row r="26" spans="1:22" ht="12.75">
      <c r="A26" s="4"/>
      <c r="B26" s="11"/>
      <c r="C26" s="1"/>
      <c r="D26" s="59"/>
      <c r="E26" s="74"/>
      <c r="F26" s="52"/>
      <c r="G26" s="52"/>
      <c r="H26" s="60"/>
      <c r="I26" s="60"/>
      <c r="J26" s="62"/>
      <c r="K26" s="62"/>
      <c r="L26" s="62"/>
      <c r="M26" s="61"/>
      <c r="N26" s="1"/>
      <c r="O26" s="5"/>
      <c r="P26" s="2"/>
      <c r="Q26" s="2"/>
      <c r="R26" s="2"/>
      <c r="S26" s="2"/>
      <c r="T26" s="2"/>
      <c r="U26" s="2"/>
      <c r="V26" s="2"/>
    </row>
    <row r="27" spans="1:22" ht="12.75">
      <c r="A27" s="4"/>
      <c r="B27" s="11"/>
      <c r="C27" s="1"/>
      <c r="D27" s="59"/>
      <c r="E27" s="74" t="s">
        <v>0</v>
      </c>
      <c r="F27" s="52"/>
      <c r="G27" s="52"/>
      <c r="H27" s="60"/>
      <c r="I27" s="60"/>
      <c r="J27" s="62"/>
      <c r="K27" s="62"/>
      <c r="L27" s="62"/>
      <c r="M27" s="61"/>
      <c r="N27" s="1"/>
      <c r="O27" s="5"/>
      <c r="P27" s="2"/>
      <c r="Q27" s="2"/>
      <c r="R27" s="2"/>
      <c r="S27" s="2"/>
      <c r="T27" s="2"/>
      <c r="U27" s="2"/>
      <c r="V27" s="2"/>
    </row>
    <row r="28" spans="1:22" ht="12.75">
      <c r="A28" s="4"/>
      <c r="B28" s="11"/>
      <c r="C28" s="1"/>
      <c r="D28" s="59"/>
      <c r="E28" s="74" t="s">
        <v>1</v>
      </c>
      <c r="F28" s="52"/>
      <c r="G28" s="52"/>
      <c r="H28" s="60"/>
      <c r="I28" s="60"/>
      <c r="J28" s="62"/>
      <c r="K28" s="62"/>
      <c r="L28" s="62"/>
      <c r="M28" s="61"/>
      <c r="N28" s="1"/>
      <c r="O28" s="5"/>
      <c r="P28" s="2"/>
      <c r="Q28" s="2"/>
      <c r="R28" s="2"/>
      <c r="S28" s="2"/>
      <c r="T28" s="2"/>
      <c r="U28" s="2"/>
      <c r="V28" s="2"/>
    </row>
    <row r="29" spans="1:22" ht="12.75">
      <c r="A29" s="4"/>
      <c r="B29" s="11"/>
      <c r="C29" s="1"/>
      <c r="D29" s="59"/>
      <c r="E29" s="87" t="s">
        <v>2</v>
      </c>
      <c r="F29" s="52"/>
      <c r="G29" s="52"/>
      <c r="H29" s="60"/>
      <c r="I29" s="60"/>
      <c r="J29" s="62"/>
      <c r="K29" s="62"/>
      <c r="L29" s="62"/>
      <c r="M29" s="61"/>
      <c r="N29" s="1"/>
      <c r="O29" s="5"/>
      <c r="P29" s="2"/>
      <c r="Q29" s="2"/>
      <c r="R29" s="2"/>
      <c r="S29" s="2"/>
      <c r="T29" s="2"/>
      <c r="U29" s="2"/>
      <c r="V29" s="2"/>
    </row>
    <row r="30" spans="1:22" ht="12.75">
      <c r="A30" s="4"/>
      <c r="B30" s="11"/>
      <c r="C30" s="1"/>
      <c r="D30" s="59"/>
      <c r="E30" s="87" t="s">
        <v>3</v>
      </c>
      <c r="F30" s="52"/>
      <c r="G30" s="52"/>
      <c r="H30" s="60"/>
      <c r="I30" s="60"/>
      <c r="J30" s="62"/>
      <c r="K30" s="62"/>
      <c r="L30" s="62"/>
      <c r="M30" s="61"/>
      <c r="N30" s="1"/>
      <c r="O30" s="5"/>
      <c r="P30" s="2"/>
      <c r="Q30" s="2"/>
      <c r="R30" s="2"/>
      <c r="S30" s="2"/>
      <c r="T30" s="2"/>
      <c r="U30" s="2"/>
      <c r="V30" s="2"/>
    </row>
    <row r="31" spans="1:22" ht="12.75">
      <c r="A31" s="4"/>
      <c r="B31" s="11"/>
      <c r="C31" s="1"/>
      <c r="D31" s="59"/>
      <c r="E31" s="87" t="s">
        <v>4</v>
      </c>
      <c r="F31" s="52"/>
      <c r="G31" s="52"/>
      <c r="H31" s="60"/>
      <c r="I31" s="60"/>
      <c r="J31" s="62"/>
      <c r="K31" s="62"/>
      <c r="L31" s="62"/>
      <c r="M31" s="61"/>
      <c r="N31" s="1"/>
      <c r="O31" s="5"/>
      <c r="P31" s="2"/>
      <c r="Q31" s="2"/>
      <c r="R31" s="2"/>
      <c r="S31" s="2"/>
      <c r="T31" s="2"/>
      <c r="U31" s="2"/>
      <c r="V31" s="2"/>
    </row>
    <row r="32" spans="1:22" ht="12.75">
      <c r="A32" s="4"/>
      <c r="B32" s="11"/>
      <c r="C32" s="1"/>
      <c r="D32" s="59"/>
      <c r="E32" s="87" t="s">
        <v>5</v>
      </c>
      <c r="F32" s="52"/>
      <c r="G32" s="52"/>
      <c r="H32" s="60"/>
      <c r="I32" s="60"/>
      <c r="J32" s="62"/>
      <c r="K32" s="62"/>
      <c r="L32" s="62"/>
      <c r="M32" s="61"/>
      <c r="N32" s="1"/>
      <c r="O32" s="5"/>
      <c r="P32" s="2"/>
      <c r="Q32" s="2"/>
      <c r="R32" s="2"/>
      <c r="S32" s="2"/>
      <c r="T32" s="2"/>
      <c r="U32" s="2"/>
      <c r="V32" s="2"/>
    </row>
    <row r="33" spans="1:22" ht="12.75">
      <c r="A33" s="4"/>
      <c r="B33" s="11"/>
      <c r="C33" s="1"/>
      <c r="D33" s="59"/>
      <c r="E33" s="74"/>
      <c r="F33" s="52"/>
      <c r="G33" s="52"/>
      <c r="H33" s="60"/>
      <c r="I33" s="60"/>
      <c r="J33" s="62"/>
      <c r="K33" s="62"/>
      <c r="L33" s="62"/>
      <c r="M33" s="61"/>
      <c r="N33" s="1"/>
      <c r="O33" s="5"/>
      <c r="P33" s="2"/>
      <c r="Q33" s="2"/>
      <c r="R33" s="2"/>
      <c r="S33" s="2"/>
      <c r="T33" s="2"/>
      <c r="U33" s="2"/>
      <c r="V33" s="2"/>
    </row>
    <row r="34" spans="1:22" ht="12.75">
      <c r="A34" s="4"/>
      <c r="B34" s="11"/>
      <c r="C34" s="1"/>
      <c r="D34" s="59"/>
      <c r="E34" s="74" t="s">
        <v>98</v>
      </c>
      <c r="F34" s="52"/>
      <c r="G34" s="52"/>
      <c r="H34" s="60"/>
      <c r="I34" s="60"/>
      <c r="J34" s="62"/>
      <c r="K34" s="62"/>
      <c r="L34" s="62"/>
      <c r="M34" s="61"/>
      <c r="N34" s="1"/>
      <c r="O34" s="5"/>
      <c r="P34" s="2"/>
      <c r="Q34" s="2"/>
      <c r="R34" s="2"/>
      <c r="S34" s="2"/>
      <c r="T34" s="2"/>
      <c r="U34" s="2"/>
      <c r="V34" s="2"/>
    </row>
    <row r="35" spans="1:22" ht="12.75">
      <c r="A35" s="4"/>
      <c r="B35" s="11"/>
      <c r="C35" s="1"/>
      <c r="D35" s="59"/>
      <c r="E35" s="87" t="s">
        <v>99</v>
      </c>
      <c r="F35" s="52"/>
      <c r="G35" s="52"/>
      <c r="H35" s="60"/>
      <c r="I35" s="60"/>
      <c r="J35" s="62"/>
      <c r="K35" s="62"/>
      <c r="L35" s="62"/>
      <c r="M35" s="61"/>
      <c r="N35" s="1"/>
      <c r="O35" s="5"/>
      <c r="P35" s="2"/>
      <c r="Q35" s="2"/>
      <c r="R35" s="2"/>
      <c r="S35" s="2"/>
      <c r="T35" s="2"/>
      <c r="U35" s="2"/>
      <c r="V35" s="2"/>
    </row>
    <row r="36" spans="1:22" ht="12.75">
      <c r="A36" s="4"/>
      <c r="B36" s="11"/>
      <c r="C36" s="1"/>
      <c r="D36" s="59"/>
      <c r="E36" s="87" t="s">
        <v>100</v>
      </c>
      <c r="F36" s="52"/>
      <c r="G36" s="52"/>
      <c r="H36" s="60"/>
      <c r="I36" s="60"/>
      <c r="J36" s="62"/>
      <c r="K36" s="62"/>
      <c r="L36" s="62"/>
      <c r="M36" s="61"/>
      <c r="N36" s="1"/>
      <c r="O36" s="5"/>
      <c r="P36" s="2"/>
      <c r="Q36" s="2"/>
      <c r="R36" s="2"/>
      <c r="S36" s="2"/>
      <c r="T36" s="2"/>
      <c r="U36" s="2"/>
      <c r="V36" s="2"/>
    </row>
    <row r="37" spans="1:22" ht="12.75">
      <c r="A37" s="4"/>
      <c r="B37" s="11"/>
      <c r="C37" s="1"/>
      <c r="D37" s="59"/>
      <c r="E37" s="87" t="s">
        <v>101</v>
      </c>
      <c r="F37" s="52"/>
      <c r="G37" s="52"/>
      <c r="H37" s="60"/>
      <c r="I37" s="60"/>
      <c r="J37" s="62"/>
      <c r="K37" s="62"/>
      <c r="L37" s="62"/>
      <c r="M37" s="61"/>
      <c r="N37" s="1"/>
      <c r="O37" s="5"/>
      <c r="P37" s="2"/>
      <c r="Q37" s="2"/>
      <c r="R37" s="2"/>
      <c r="S37" s="2"/>
      <c r="T37" s="2"/>
      <c r="U37" s="2"/>
      <c r="V37" s="2"/>
    </row>
    <row r="38" spans="1:22" ht="12.75">
      <c r="A38" s="4"/>
      <c r="B38" s="11"/>
      <c r="C38" s="1"/>
      <c r="D38" s="59"/>
      <c r="E38" s="87" t="s">
        <v>102</v>
      </c>
      <c r="F38" s="52"/>
      <c r="G38" s="52"/>
      <c r="H38" s="60"/>
      <c r="I38" s="60"/>
      <c r="J38" s="62"/>
      <c r="K38" s="62"/>
      <c r="L38" s="62"/>
      <c r="M38" s="61"/>
      <c r="N38" s="1"/>
      <c r="O38" s="5"/>
      <c r="P38" s="2"/>
      <c r="Q38" s="2"/>
      <c r="R38" s="2"/>
      <c r="S38" s="2"/>
      <c r="T38" s="2"/>
      <c r="U38" s="2"/>
      <c r="V38" s="2"/>
    </row>
    <row r="39" spans="1:22" ht="12.75">
      <c r="A39" s="4"/>
      <c r="B39" s="11"/>
      <c r="C39" s="1"/>
      <c r="D39" s="59"/>
      <c r="E39" s="74" t="s">
        <v>103</v>
      </c>
      <c r="F39" s="52"/>
      <c r="G39" s="52"/>
      <c r="H39" s="60"/>
      <c r="I39" s="60"/>
      <c r="J39" s="62"/>
      <c r="K39" s="62"/>
      <c r="L39" s="62"/>
      <c r="M39" s="61"/>
      <c r="N39" s="1"/>
      <c r="O39" s="5"/>
      <c r="P39" s="2"/>
      <c r="Q39" s="2"/>
      <c r="R39" s="2"/>
      <c r="S39" s="2"/>
      <c r="T39" s="2"/>
      <c r="U39" s="2"/>
      <c r="V39" s="2"/>
    </row>
    <row r="40" spans="1:22" ht="12.75">
      <c r="A40" s="4"/>
      <c r="B40" s="11"/>
      <c r="C40" s="1"/>
      <c r="D40" s="59"/>
      <c r="E40" s="74"/>
      <c r="F40" s="52"/>
      <c r="G40" s="52"/>
      <c r="H40" s="60"/>
      <c r="I40" s="60"/>
      <c r="J40" s="62"/>
      <c r="K40" s="62"/>
      <c r="L40" s="62"/>
      <c r="M40" s="61"/>
      <c r="N40" s="1"/>
      <c r="O40" s="5"/>
      <c r="P40" s="2"/>
      <c r="Q40" s="2"/>
      <c r="R40" s="2"/>
      <c r="S40" s="2"/>
      <c r="T40" s="2"/>
      <c r="U40" s="2"/>
      <c r="V40" s="2"/>
    </row>
    <row r="41" spans="1:22" ht="12.75">
      <c r="A41" s="4"/>
      <c r="B41" s="11"/>
      <c r="C41" s="1"/>
      <c r="D41" s="59"/>
      <c r="E41" s="74" t="s">
        <v>94</v>
      </c>
      <c r="F41" s="52"/>
      <c r="G41" s="52"/>
      <c r="H41" s="60"/>
      <c r="I41" s="60"/>
      <c r="J41" s="62"/>
      <c r="K41" s="62"/>
      <c r="L41" s="62"/>
      <c r="M41" s="61"/>
      <c r="N41" s="1"/>
      <c r="O41" s="5"/>
      <c r="P41" s="2"/>
      <c r="Q41" s="2"/>
      <c r="R41" s="2"/>
      <c r="S41" s="2"/>
      <c r="T41" s="2"/>
      <c r="U41" s="2"/>
      <c r="V41" s="2"/>
    </row>
    <row r="42" spans="1:22" ht="12.75">
      <c r="A42" s="4"/>
      <c r="B42" s="11"/>
      <c r="C42" s="1"/>
      <c r="D42" s="59"/>
      <c r="E42" s="74" t="s">
        <v>95</v>
      </c>
      <c r="F42" s="52"/>
      <c r="G42" s="52"/>
      <c r="H42" s="60"/>
      <c r="I42" s="60"/>
      <c r="J42" s="62"/>
      <c r="K42" s="62"/>
      <c r="L42" s="62"/>
      <c r="M42" s="61"/>
      <c r="N42" s="1"/>
      <c r="O42" s="5"/>
      <c r="P42" s="2"/>
      <c r="Q42" s="2"/>
      <c r="R42" s="2"/>
      <c r="S42" s="2"/>
      <c r="T42" s="2"/>
      <c r="U42" s="2"/>
      <c r="V42" s="2"/>
    </row>
    <row r="43" spans="1:22" ht="12.75">
      <c r="A43" s="4"/>
      <c r="B43" s="11"/>
      <c r="C43" s="1"/>
      <c r="D43" s="59"/>
      <c r="E43" s="74" t="s">
        <v>96</v>
      </c>
      <c r="F43" s="52"/>
      <c r="G43" s="52"/>
      <c r="H43" s="60"/>
      <c r="I43" s="60"/>
      <c r="J43" s="62"/>
      <c r="K43" s="62"/>
      <c r="L43" s="62"/>
      <c r="M43" s="61"/>
      <c r="N43" s="1"/>
      <c r="O43" s="5"/>
      <c r="P43" s="2"/>
      <c r="Q43" s="2"/>
      <c r="R43" s="2"/>
      <c r="S43" s="2"/>
      <c r="T43" s="2"/>
      <c r="U43" s="2"/>
      <c r="V43" s="2"/>
    </row>
    <row r="44" spans="1:22" ht="12.75">
      <c r="A44" s="4"/>
      <c r="B44" s="11"/>
      <c r="C44" s="1"/>
      <c r="D44" s="59"/>
      <c r="E44" s="74" t="s">
        <v>97</v>
      </c>
      <c r="F44" s="52"/>
      <c r="G44" s="52"/>
      <c r="H44" s="60"/>
      <c r="I44" s="60"/>
      <c r="J44" s="62"/>
      <c r="K44" s="62"/>
      <c r="L44" s="62"/>
      <c r="M44" s="61"/>
      <c r="N44" s="1"/>
      <c r="O44" s="5"/>
      <c r="P44" s="2"/>
      <c r="Q44" s="2"/>
      <c r="R44" s="2"/>
      <c r="S44" s="2"/>
      <c r="T44" s="2"/>
      <c r="U44" s="2"/>
      <c r="V44" s="2"/>
    </row>
    <row r="45" spans="1:22" ht="12.75">
      <c r="A45" s="4"/>
      <c r="B45" s="11"/>
      <c r="C45" s="1"/>
      <c r="D45" s="59"/>
      <c r="E45" s="13"/>
      <c r="F45" s="13"/>
      <c r="G45" s="52"/>
      <c r="H45" s="60"/>
      <c r="I45" s="60"/>
      <c r="J45" s="64"/>
      <c r="K45" s="64"/>
      <c r="L45" s="64"/>
      <c r="M45" s="61"/>
      <c r="N45" s="1"/>
      <c r="O45" s="5"/>
      <c r="P45" s="2"/>
      <c r="Q45" s="2"/>
      <c r="R45" s="2"/>
      <c r="S45" s="2"/>
      <c r="T45" s="2"/>
      <c r="U45" s="2"/>
      <c r="V45" s="2"/>
    </row>
    <row r="46" spans="1:22" ht="12.75">
      <c r="A46" s="4"/>
      <c r="B46" s="11"/>
      <c r="C46" s="1"/>
      <c r="D46" s="59"/>
      <c r="E46" s="14"/>
      <c r="F46" s="14"/>
      <c r="G46" s="52"/>
      <c r="H46" s="64"/>
      <c r="I46" s="52"/>
      <c r="J46" s="65"/>
      <c r="K46" s="65"/>
      <c r="L46" s="65"/>
      <c r="M46" s="61"/>
      <c r="N46" s="1"/>
      <c r="O46" s="5"/>
      <c r="P46" s="2"/>
      <c r="Q46" s="2"/>
      <c r="R46" s="2"/>
      <c r="S46" s="2"/>
      <c r="T46" s="2"/>
      <c r="U46" s="2"/>
      <c r="V46" s="2"/>
    </row>
    <row r="47" spans="1:22" ht="12.75">
      <c r="A47" s="4"/>
      <c r="B47" s="11"/>
      <c r="C47" s="1"/>
      <c r="D47" s="59"/>
      <c r="E47" s="27" t="s">
        <v>47</v>
      </c>
      <c r="F47" s="14"/>
      <c r="G47" s="52"/>
      <c r="H47" s="52"/>
      <c r="I47" s="52"/>
      <c r="J47" s="67"/>
      <c r="K47" s="67"/>
      <c r="L47" s="67"/>
      <c r="M47" s="61"/>
      <c r="N47" s="1"/>
      <c r="O47" s="5"/>
      <c r="P47" s="2"/>
      <c r="Q47" s="2"/>
      <c r="R47" s="2"/>
      <c r="S47" s="2"/>
      <c r="T47" s="2"/>
      <c r="U47" s="2"/>
      <c r="V47" s="2"/>
    </row>
    <row r="48" spans="1:22" ht="12.75">
      <c r="A48" s="4"/>
      <c r="B48" s="11"/>
      <c r="C48" s="1"/>
      <c r="D48" s="59"/>
      <c r="E48" s="14" t="s">
        <v>15</v>
      </c>
      <c r="F48" s="14"/>
      <c r="G48" s="52"/>
      <c r="H48" s="68"/>
      <c r="I48" s="69"/>
      <c r="J48" s="52"/>
      <c r="K48" s="52"/>
      <c r="L48" s="67"/>
      <c r="M48" s="61"/>
      <c r="N48" s="1"/>
      <c r="O48" s="5"/>
      <c r="P48" s="2"/>
      <c r="Q48" s="2"/>
      <c r="R48" s="2"/>
      <c r="S48" s="2"/>
      <c r="T48" s="2"/>
      <c r="U48" s="2"/>
      <c r="V48" s="2"/>
    </row>
    <row r="49" spans="1:22" ht="12.75">
      <c r="A49" s="4"/>
      <c r="B49" s="11"/>
      <c r="C49" s="1"/>
      <c r="D49" s="59"/>
      <c r="E49" s="14" t="s">
        <v>16</v>
      </c>
      <c r="F49" s="14"/>
      <c r="G49" s="52"/>
      <c r="H49" s="68"/>
      <c r="I49" s="69"/>
      <c r="J49" s="52"/>
      <c r="K49" s="52"/>
      <c r="L49" s="67"/>
      <c r="M49" s="61"/>
      <c r="N49" s="1"/>
      <c r="O49" s="5"/>
      <c r="P49" s="2"/>
      <c r="Q49" s="2"/>
      <c r="R49" s="2"/>
      <c r="S49" s="2"/>
      <c r="T49" s="2"/>
      <c r="U49" s="2"/>
      <c r="V49" s="2"/>
    </row>
    <row r="50" spans="1:22" ht="12.75">
      <c r="A50" s="4"/>
      <c r="B50" s="11"/>
      <c r="C50" s="1"/>
      <c r="D50" s="59"/>
      <c r="E50" s="14"/>
      <c r="F50" s="14"/>
      <c r="G50" s="52"/>
      <c r="H50" s="68"/>
      <c r="I50" s="69"/>
      <c r="J50" s="52"/>
      <c r="K50" s="52"/>
      <c r="L50" s="67"/>
      <c r="M50" s="61"/>
      <c r="N50" s="1"/>
      <c r="O50" s="5"/>
      <c r="P50" s="2"/>
      <c r="Q50" s="2"/>
      <c r="R50" s="2"/>
      <c r="S50" s="2"/>
      <c r="T50" s="2"/>
      <c r="U50" s="2"/>
      <c r="V50" s="2"/>
    </row>
    <row r="51" spans="1:22" ht="12.75">
      <c r="A51" s="4"/>
      <c r="B51" s="11"/>
      <c r="C51" s="1"/>
      <c r="D51" s="59"/>
      <c r="E51" s="14" t="s">
        <v>34</v>
      </c>
      <c r="F51" s="14"/>
      <c r="G51" s="52"/>
      <c r="H51" s="68"/>
      <c r="I51" s="69"/>
      <c r="J51" s="52"/>
      <c r="K51" s="52"/>
      <c r="L51" s="67"/>
      <c r="M51" s="61"/>
      <c r="N51" s="1"/>
      <c r="O51" s="5"/>
      <c r="P51" s="2"/>
      <c r="Q51" s="2"/>
      <c r="R51" s="2"/>
      <c r="S51" s="2"/>
      <c r="T51" s="2"/>
      <c r="U51" s="2"/>
      <c r="V51" s="2"/>
    </row>
    <row r="52" spans="1:22" ht="12.75">
      <c r="A52" s="4"/>
      <c r="B52" s="11"/>
      <c r="C52" s="1"/>
      <c r="D52" s="59"/>
      <c r="E52" s="14" t="s">
        <v>35</v>
      </c>
      <c r="F52" s="14"/>
      <c r="G52" s="52"/>
      <c r="H52" s="68"/>
      <c r="I52" s="69"/>
      <c r="J52" s="52"/>
      <c r="K52" s="52"/>
      <c r="L52" s="67"/>
      <c r="M52" s="61"/>
      <c r="N52" s="1"/>
      <c r="O52" s="5"/>
      <c r="P52" s="2"/>
      <c r="Q52" s="2"/>
      <c r="R52" s="2"/>
      <c r="S52" s="2"/>
      <c r="T52" s="2"/>
      <c r="U52" s="2"/>
      <c r="V52" s="2"/>
    </row>
    <row r="53" spans="1:22" ht="12.75">
      <c r="A53" s="4"/>
      <c r="B53" s="11"/>
      <c r="C53" s="1"/>
      <c r="D53" s="59"/>
      <c r="E53" s="27"/>
      <c r="F53" s="14"/>
      <c r="G53" s="52"/>
      <c r="H53" s="52"/>
      <c r="I53" s="52"/>
      <c r="J53" s="67"/>
      <c r="K53" s="67"/>
      <c r="L53" s="67"/>
      <c r="M53" s="61"/>
      <c r="N53" s="1"/>
      <c r="O53" s="5"/>
      <c r="P53" s="2"/>
      <c r="Q53" s="2"/>
      <c r="R53" s="2"/>
      <c r="S53" s="2"/>
      <c r="T53" s="2"/>
      <c r="U53" s="2"/>
      <c r="V53" s="2"/>
    </row>
    <row r="54" spans="1:22" ht="12.75">
      <c r="A54" s="4"/>
      <c r="B54" s="11"/>
      <c r="C54" s="1"/>
      <c r="D54" s="59"/>
      <c r="E54" s="14" t="s">
        <v>17</v>
      </c>
      <c r="F54" s="13"/>
      <c r="G54" s="52"/>
      <c r="H54" s="52"/>
      <c r="I54" s="52"/>
      <c r="J54" s="52"/>
      <c r="K54" s="52"/>
      <c r="L54" s="52"/>
      <c r="M54" s="61"/>
      <c r="N54" s="1"/>
      <c r="O54" s="5"/>
      <c r="P54" s="2"/>
      <c r="Q54" s="2"/>
      <c r="R54" s="2"/>
      <c r="S54" s="2"/>
      <c r="T54" s="2"/>
      <c r="U54" s="2"/>
      <c r="V54" s="2"/>
    </row>
    <row r="55" spans="1:22" ht="12.75">
      <c r="A55" s="4"/>
      <c r="B55" s="11"/>
      <c r="C55" s="1"/>
      <c r="D55" s="59"/>
      <c r="E55" s="14" t="s">
        <v>18</v>
      </c>
      <c r="F55" s="13"/>
      <c r="G55" s="52"/>
      <c r="H55" s="52"/>
      <c r="I55" s="52"/>
      <c r="J55" s="52"/>
      <c r="K55" s="52"/>
      <c r="L55" s="52"/>
      <c r="M55" s="61"/>
      <c r="N55" s="1"/>
      <c r="O55" s="5"/>
      <c r="P55" s="2"/>
      <c r="Q55" s="2"/>
      <c r="R55" s="2"/>
      <c r="S55" s="2"/>
      <c r="T55" s="2"/>
      <c r="U55" s="2"/>
      <c r="V55" s="2"/>
    </row>
    <row r="56" spans="1:22" ht="12.75">
      <c r="A56" s="4"/>
      <c r="B56" s="11"/>
      <c r="C56" s="1"/>
      <c r="D56" s="59"/>
      <c r="E56" s="14"/>
      <c r="F56" s="13"/>
      <c r="G56" s="52"/>
      <c r="H56" s="52"/>
      <c r="I56" s="52"/>
      <c r="J56" s="52"/>
      <c r="K56" s="52"/>
      <c r="L56" s="52"/>
      <c r="M56" s="61"/>
      <c r="N56" s="1"/>
      <c r="O56" s="5"/>
      <c r="P56" s="2"/>
      <c r="Q56" s="2"/>
      <c r="R56" s="2"/>
      <c r="S56" s="2"/>
      <c r="T56" s="2"/>
      <c r="U56" s="2"/>
      <c r="V56" s="2"/>
    </row>
    <row r="57" spans="1:22" ht="12.75">
      <c r="A57" s="4"/>
      <c r="B57" s="11"/>
      <c r="C57" s="1"/>
      <c r="D57" s="59"/>
      <c r="E57" s="13"/>
      <c r="F57" s="13"/>
      <c r="G57" s="52"/>
      <c r="H57" s="52"/>
      <c r="I57" s="52"/>
      <c r="J57" s="52"/>
      <c r="K57" s="52"/>
      <c r="L57" s="52"/>
      <c r="M57" s="61"/>
      <c r="N57" s="1"/>
      <c r="O57" s="5"/>
      <c r="P57" s="2"/>
      <c r="Q57" s="2"/>
      <c r="R57" s="2"/>
      <c r="S57" s="2"/>
      <c r="T57" s="2"/>
      <c r="U57" s="2"/>
      <c r="V57" s="2"/>
    </row>
    <row r="58" spans="1:22" ht="12.75">
      <c r="A58" s="4"/>
      <c r="B58" s="11"/>
      <c r="C58" s="1"/>
      <c r="D58" s="59"/>
      <c r="E58" s="28" t="s">
        <v>19</v>
      </c>
      <c r="F58" s="13"/>
      <c r="G58" s="52"/>
      <c r="H58" s="52"/>
      <c r="I58" s="52"/>
      <c r="J58" s="52"/>
      <c r="K58" s="52"/>
      <c r="L58" s="52"/>
      <c r="M58" s="61"/>
      <c r="N58" s="1"/>
      <c r="O58" s="5"/>
      <c r="P58" s="2"/>
      <c r="Q58" s="2"/>
      <c r="R58" s="2"/>
      <c r="S58" s="2"/>
      <c r="T58" s="2"/>
      <c r="U58" s="2"/>
      <c r="V58" s="2"/>
    </row>
    <row r="59" spans="1:22" ht="12.75">
      <c r="A59" s="4"/>
      <c r="B59" s="11"/>
      <c r="C59" s="1"/>
      <c r="D59" s="59"/>
      <c r="E59" s="14" t="s">
        <v>20</v>
      </c>
      <c r="F59" s="13"/>
      <c r="G59" s="52"/>
      <c r="H59" s="52"/>
      <c r="I59" s="52"/>
      <c r="J59" s="52"/>
      <c r="K59" s="52"/>
      <c r="L59" s="52"/>
      <c r="M59" s="61"/>
      <c r="N59" s="1"/>
      <c r="O59" s="5"/>
      <c r="P59" s="2"/>
      <c r="Q59" s="2"/>
      <c r="R59" s="2"/>
      <c r="S59" s="2"/>
      <c r="T59" s="2"/>
      <c r="U59" s="2"/>
      <c r="V59" s="2"/>
    </row>
    <row r="60" spans="1:22" ht="12.75">
      <c r="A60" s="4"/>
      <c r="B60" s="11"/>
      <c r="C60" s="1"/>
      <c r="D60" s="59"/>
      <c r="E60" s="14" t="s">
        <v>21</v>
      </c>
      <c r="F60" s="13"/>
      <c r="G60" s="52"/>
      <c r="H60" s="52"/>
      <c r="I60" s="52"/>
      <c r="J60" s="52"/>
      <c r="K60" s="52"/>
      <c r="L60" s="52"/>
      <c r="M60" s="61"/>
      <c r="N60" s="1"/>
      <c r="O60" s="5"/>
      <c r="P60" s="2"/>
      <c r="Q60" s="2"/>
      <c r="R60" s="2"/>
      <c r="S60" s="2"/>
      <c r="T60" s="2"/>
      <c r="U60" s="2"/>
      <c r="V60" s="2"/>
    </row>
    <row r="61" spans="1:22" ht="12.75">
      <c r="A61" s="4"/>
      <c r="B61" s="11"/>
      <c r="C61" s="1"/>
      <c r="D61" s="59"/>
      <c r="E61" s="14" t="s">
        <v>22</v>
      </c>
      <c r="F61" s="13"/>
      <c r="G61" s="52"/>
      <c r="H61" s="52"/>
      <c r="I61" s="52"/>
      <c r="J61" s="52"/>
      <c r="K61" s="52"/>
      <c r="L61" s="52"/>
      <c r="M61" s="61"/>
      <c r="N61" s="1"/>
      <c r="O61" s="5"/>
      <c r="P61" s="2"/>
      <c r="Q61" s="2"/>
      <c r="R61" s="2"/>
      <c r="S61" s="2"/>
      <c r="T61" s="2"/>
      <c r="U61" s="2"/>
      <c r="V61" s="2"/>
    </row>
    <row r="62" spans="1:22" ht="12.75">
      <c r="A62" s="4"/>
      <c r="B62" s="11"/>
      <c r="C62" s="1"/>
      <c r="D62" s="59"/>
      <c r="E62" s="28"/>
      <c r="F62" s="13"/>
      <c r="G62" s="52"/>
      <c r="H62" s="52"/>
      <c r="I62" s="52"/>
      <c r="J62" s="52"/>
      <c r="K62" s="52"/>
      <c r="L62" s="52"/>
      <c r="M62" s="61"/>
      <c r="N62" s="1"/>
      <c r="O62" s="5"/>
      <c r="P62" s="2"/>
      <c r="Q62" s="2"/>
      <c r="R62" s="2"/>
      <c r="S62" s="2"/>
      <c r="T62" s="2"/>
      <c r="U62" s="2"/>
      <c r="V62" s="2"/>
    </row>
    <row r="63" spans="1:22" ht="12.75">
      <c r="A63" s="4"/>
      <c r="B63" s="11"/>
      <c r="C63" s="1"/>
      <c r="D63" s="59"/>
      <c r="E63" s="18"/>
      <c r="F63" s="13"/>
      <c r="G63" s="52"/>
      <c r="H63" s="68"/>
      <c r="I63" s="52"/>
      <c r="J63" s="52"/>
      <c r="K63" s="52"/>
      <c r="L63" s="52"/>
      <c r="M63" s="61"/>
      <c r="N63" s="1"/>
      <c r="O63" s="5"/>
      <c r="P63" s="2"/>
      <c r="Q63" s="2"/>
      <c r="R63" s="2"/>
      <c r="S63" s="2"/>
      <c r="T63" s="2"/>
      <c r="U63" s="2"/>
      <c r="V63" s="2"/>
    </row>
    <row r="64" spans="1:22" ht="12.75">
      <c r="A64" s="4"/>
      <c r="B64" s="11"/>
      <c r="C64" s="1"/>
      <c r="D64" s="59"/>
      <c r="E64" s="28" t="s">
        <v>48</v>
      </c>
      <c r="F64" s="13"/>
      <c r="G64" s="52"/>
      <c r="H64" s="52"/>
      <c r="I64" s="52"/>
      <c r="J64" s="52"/>
      <c r="K64" s="52"/>
      <c r="L64" s="52"/>
      <c r="M64" s="61"/>
      <c r="N64" s="1"/>
      <c r="O64" s="5"/>
      <c r="P64" s="2"/>
      <c r="Q64" s="2"/>
      <c r="R64" s="2"/>
      <c r="S64" s="2"/>
      <c r="T64" s="2"/>
      <c r="U64" s="2"/>
      <c r="V64" s="2"/>
    </row>
    <row r="65" spans="1:22" ht="12.75">
      <c r="A65" s="4"/>
      <c r="B65" s="11"/>
      <c r="C65" s="1"/>
      <c r="D65" s="59"/>
      <c r="E65" s="39" t="s">
        <v>23</v>
      </c>
      <c r="F65" s="18"/>
      <c r="G65" s="18"/>
      <c r="H65" s="73" t="s">
        <v>24</v>
      </c>
      <c r="I65" s="52"/>
      <c r="J65" s="52"/>
      <c r="K65" s="52"/>
      <c r="L65" s="52"/>
      <c r="M65" s="61"/>
      <c r="N65" s="1"/>
      <c r="O65" s="5"/>
      <c r="P65" s="2"/>
      <c r="Q65" s="2"/>
      <c r="R65" s="2"/>
      <c r="S65" s="2"/>
      <c r="T65" s="2"/>
      <c r="U65" s="2"/>
      <c r="V65" s="2"/>
    </row>
    <row r="66" spans="1:22" ht="12.75">
      <c r="A66" s="4"/>
      <c r="B66" s="11"/>
      <c r="C66" s="1"/>
      <c r="D66" s="59"/>
      <c r="E66" s="39" t="s">
        <v>49</v>
      </c>
      <c r="F66" s="18"/>
      <c r="G66" s="18"/>
      <c r="H66" s="73" t="s">
        <v>25</v>
      </c>
      <c r="I66" s="52"/>
      <c r="J66" s="52"/>
      <c r="K66" s="52"/>
      <c r="L66" s="52"/>
      <c r="M66" s="61"/>
      <c r="N66" s="1"/>
      <c r="O66" s="5"/>
      <c r="P66" s="2"/>
      <c r="Q66" s="2"/>
      <c r="R66" s="2"/>
      <c r="S66" s="2"/>
      <c r="T66" s="2"/>
      <c r="U66" s="2"/>
      <c r="V66" s="2"/>
    </row>
    <row r="67" spans="1:22" ht="12.75">
      <c r="A67" s="4"/>
      <c r="B67" s="11"/>
      <c r="C67" s="1"/>
      <c r="D67" s="59"/>
      <c r="E67" s="74" t="s">
        <v>50</v>
      </c>
      <c r="F67" s="52"/>
      <c r="G67" s="52"/>
      <c r="H67" s="52" t="s">
        <v>26</v>
      </c>
      <c r="I67" s="52"/>
      <c r="J67" s="52"/>
      <c r="K67" s="52"/>
      <c r="L67" s="52"/>
      <c r="M67" s="61"/>
      <c r="N67" s="1"/>
      <c r="O67" s="5"/>
      <c r="P67" s="2"/>
      <c r="Q67" s="2"/>
      <c r="R67" s="2"/>
      <c r="S67" s="2"/>
      <c r="T67" s="2"/>
      <c r="U67" s="2"/>
      <c r="V67" s="2"/>
    </row>
    <row r="68" spans="1:22" ht="12.75">
      <c r="A68" s="4"/>
      <c r="B68" s="11"/>
      <c r="C68" s="1"/>
      <c r="D68" s="59"/>
      <c r="E68" s="74" t="s">
        <v>27</v>
      </c>
      <c r="F68" s="52"/>
      <c r="G68" s="52"/>
      <c r="H68" s="52" t="s">
        <v>28</v>
      </c>
      <c r="I68" s="52"/>
      <c r="J68" s="52"/>
      <c r="K68" s="52"/>
      <c r="L68" s="52"/>
      <c r="M68" s="61"/>
      <c r="N68" s="1"/>
      <c r="O68" s="5"/>
      <c r="P68" s="2"/>
      <c r="Q68" s="2"/>
      <c r="R68" s="2"/>
      <c r="S68" s="2"/>
      <c r="T68" s="2"/>
      <c r="U68" s="2"/>
      <c r="V68" s="2"/>
    </row>
    <row r="69" spans="1:22" ht="12.75">
      <c r="A69" s="4"/>
      <c r="B69" s="11"/>
      <c r="C69" s="1"/>
      <c r="D69" s="59"/>
      <c r="E69" s="74" t="s">
        <v>51</v>
      </c>
      <c r="F69" s="52"/>
      <c r="G69" s="52"/>
      <c r="H69" s="52" t="s">
        <v>52</v>
      </c>
      <c r="I69" s="52"/>
      <c r="J69" s="52"/>
      <c r="K69" s="52"/>
      <c r="L69" s="52"/>
      <c r="M69" s="61"/>
      <c r="N69" s="1"/>
      <c r="O69" s="5"/>
      <c r="P69" s="2"/>
      <c r="Q69" s="2"/>
      <c r="R69" s="2"/>
      <c r="S69" s="2"/>
      <c r="T69" s="2"/>
      <c r="U69" s="2"/>
      <c r="V69" s="2"/>
    </row>
    <row r="70" spans="1:22" ht="12.75">
      <c r="A70" s="4"/>
      <c r="B70" s="11"/>
      <c r="C70" s="1"/>
      <c r="D70" s="59"/>
      <c r="E70" s="74" t="s">
        <v>53</v>
      </c>
      <c r="F70" s="52"/>
      <c r="G70" s="52"/>
      <c r="H70" s="64" t="s">
        <v>29</v>
      </c>
      <c r="I70" s="52"/>
      <c r="J70" s="52"/>
      <c r="K70" s="52"/>
      <c r="L70" s="52"/>
      <c r="M70" s="61"/>
      <c r="N70" s="1"/>
      <c r="O70" s="5"/>
      <c r="P70" s="2"/>
      <c r="Q70" s="2"/>
      <c r="R70" s="2"/>
      <c r="S70" s="2"/>
      <c r="T70" s="2"/>
      <c r="U70" s="2"/>
      <c r="V70" s="2"/>
    </row>
    <row r="71" spans="1:22" ht="12.75">
      <c r="A71" s="4"/>
      <c r="B71" s="11"/>
      <c r="C71" s="1"/>
      <c r="D71" s="59"/>
      <c r="E71" s="74"/>
      <c r="F71" s="52"/>
      <c r="G71" s="52"/>
      <c r="H71" s="64" t="s">
        <v>30</v>
      </c>
      <c r="I71" s="52"/>
      <c r="J71" s="52"/>
      <c r="K71" s="52"/>
      <c r="L71" s="52"/>
      <c r="M71" s="61"/>
      <c r="N71" s="1"/>
      <c r="O71" s="5"/>
      <c r="P71" s="2"/>
      <c r="Q71" s="2"/>
      <c r="R71" s="2"/>
      <c r="S71" s="2"/>
      <c r="T71" s="2"/>
      <c r="U71" s="2"/>
      <c r="V71" s="2"/>
    </row>
    <row r="72" spans="1:22" ht="12.75">
      <c r="A72" s="4"/>
      <c r="B72" s="11"/>
      <c r="C72" s="1"/>
      <c r="D72" s="59"/>
      <c r="E72" s="74" t="s">
        <v>43</v>
      </c>
      <c r="F72" s="52"/>
      <c r="G72" s="52"/>
      <c r="H72" s="64" t="s">
        <v>42</v>
      </c>
      <c r="I72" s="52"/>
      <c r="J72" s="52"/>
      <c r="K72" s="52"/>
      <c r="L72" s="52"/>
      <c r="M72" s="61"/>
      <c r="N72" s="1"/>
      <c r="O72" s="5"/>
      <c r="P72" s="2"/>
      <c r="Q72" s="2"/>
      <c r="R72" s="2"/>
      <c r="S72" s="2"/>
      <c r="T72" s="2"/>
      <c r="U72" s="2"/>
      <c r="V72" s="2"/>
    </row>
    <row r="73" spans="1:22" ht="12.75">
      <c r="A73" s="4"/>
      <c r="B73" s="11"/>
      <c r="C73" s="1"/>
      <c r="D73" s="59"/>
      <c r="E73" s="52"/>
      <c r="F73" s="52"/>
      <c r="G73" s="52"/>
      <c r="H73" s="64"/>
      <c r="I73" s="52"/>
      <c r="J73" s="52"/>
      <c r="K73" s="52"/>
      <c r="L73" s="52"/>
      <c r="M73" s="61"/>
      <c r="N73" s="1"/>
      <c r="O73" s="5"/>
      <c r="P73" s="2"/>
      <c r="Q73" s="2"/>
      <c r="R73" s="2"/>
      <c r="S73" s="2"/>
      <c r="T73" s="2"/>
      <c r="U73" s="2"/>
      <c r="V73" s="2"/>
    </row>
    <row r="74" spans="1:22" ht="13.5" thickBot="1">
      <c r="A74" s="4"/>
      <c r="B74" s="11"/>
      <c r="C74" s="1"/>
      <c r="D74" s="70"/>
      <c r="E74" s="71"/>
      <c r="F74" s="71"/>
      <c r="G74" s="71"/>
      <c r="H74" s="88"/>
      <c r="I74" s="71"/>
      <c r="J74" s="71"/>
      <c r="K74" s="71"/>
      <c r="L74" s="71"/>
      <c r="M74" s="72"/>
      <c r="N74" s="1"/>
      <c r="O74" s="5"/>
      <c r="P74" s="2"/>
      <c r="Q74" s="2"/>
      <c r="R74" s="2"/>
      <c r="S74" s="2"/>
      <c r="T74" s="2"/>
      <c r="U74" s="2"/>
      <c r="V74" s="2"/>
    </row>
    <row r="75" spans="1:22" ht="12.75">
      <c r="A75" s="4"/>
      <c r="B75" s="11"/>
      <c r="C75" s="1"/>
      <c r="D75" s="59"/>
      <c r="E75" s="74"/>
      <c r="F75" s="52"/>
      <c r="G75" s="52"/>
      <c r="H75" s="64"/>
      <c r="I75" s="52"/>
      <c r="J75" s="52"/>
      <c r="K75" s="52"/>
      <c r="L75" s="52"/>
      <c r="M75" s="61"/>
      <c r="N75" s="1"/>
      <c r="O75" s="5"/>
      <c r="P75" s="2"/>
      <c r="Q75" s="2"/>
      <c r="R75" s="2"/>
      <c r="S75" s="2"/>
      <c r="T75" s="2"/>
      <c r="U75" s="2"/>
      <c r="V75" s="2"/>
    </row>
    <row r="76" spans="1:22" ht="12.75">
      <c r="A76" s="4"/>
      <c r="B76" s="11"/>
      <c r="C76" s="1"/>
      <c r="D76" s="59"/>
      <c r="E76" s="52" t="s">
        <v>31</v>
      </c>
      <c r="F76" s="52"/>
      <c r="G76" s="52"/>
      <c r="H76" s="64"/>
      <c r="I76" s="52"/>
      <c r="J76" s="52"/>
      <c r="K76" s="52"/>
      <c r="L76" s="52"/>
      <c r="M76" s="61"/>
      <c r="N76" s="1"/>
      <c r="O76" s="5"/>
      <c r="P76" s="2"/>
      <c r="Q76" s="2"/>
      <c r="R76" s="2"/>
      <c r="S76" s="2"/>
      <c r="T76" s="2"/>
      <c r="U76" s="2"/>
      <c r="V76" s="2"/>
    </row>
    <row r="77" spans="1:22" ht="12.75">
      <c r="A77" s="4"/>
      <c r="B77" s="11"/>
      <c r="C77" s="1"/>
      <c r="D77" s="59"/>
      <c r="E77" s="52" t="s">
        <v>32</v>
      </c>
      <c r="F77" s="52"/>
      <c r="G77" s="52"/>
      <c r="H77" s="65"/>
      <c r="I77" s="52"/>
      <c r="J77" s="52"/>
      <c r="K77" s="52"/>
      <c r="L77" s="52"/>
      <c r="M77" s="61"/>
      <c r="N77" s="1"/>
      <c r="O77" s="5"/>
      <c r="P77" s="2"/>
      <c r="Q77" s="2"/>
      <c r="R77" s="2"/>
      <c r="S77" s="2"/>
      <c r="T77" s="2"/>
      <c r="U77" s="2"/>
      <c r="V77" s="2"/>
    </row>
    <row r="78" spans="1:22" ht="12.75">
      <c r="A78" s="4"/>
      <c r="B78" s="11"/>
      <c r="C78" s="1"/>
      <c r="D78" s="59"/>
      <c r="E78" s="52" t="s">
        <v>33</v>
      </c>
      <c r="F78" s="52"/>
      <c r="G78" s="52"/>
      <c r="H78" s="66"/>
      <c r="I78" s="52"/>
      <c r="J78" s="52"/>
      <c r="K78" s="52"/>
      <c r="L78" s="52"/>
      <c r="M78" s="61"/>
      <c r="N78" s="1"/>
      <c r="O78" s="5"/>
      <c r="P78" s="2"/>
      <c r="Q78" s="2"/>
      <c r="R78" s="2"/>
      <c r="S78" s="2"/>
      <c r="T78" s="2"/>
      <c r="U78" s="2"/>
      <c r="V78" s="2"/>
    </row>
    <row r="79" spans="1:22" ht="12.75">
      <c r="A79" s="4"/>
      <c r="B79" s="11"/>
      <c r="C79" s="1"/>
      <c r="D79" s="59"/>
      <c r="E79" s="52"/>
      <c r="F79" s="52"/>
      <c r="G79" s="52"/>
      <c r="H79" s="66"/>
      <c r="I79" s="52"/>
      <c r="J79" s="52"/>
      <c r="K79" s="52"/>
      <c r="L79" s="52"/>
      <c r="M79" s="61"/>
      <c r="N79" s="1"/>
      <c r="O79" s="5"/>
      <c r="P79" s="2"/>
      <c r="Q79" s="2"/>
      <c r="R79" s="2"/>
      <c r="S79" s="2"/>
      <c r="T79" s="2"/>
      <c r="U79" s="2"/>
      <c r="V79" s="2"/>
    </row>
    <row r="80" spans="1:22" ht="12.75">
      <c r="A80" s="4"/>
      <c r="B80" s="11"/>
      <c r="C80" s="1"/>
      <c r="D80" s="104" t="s">
        <v>45</v>
      </c>
      <c r="E80" s="107"/>
      <c r="F80" s="107"/>
      <c r="G80" s="107"/>
      <c r="H80" s="107"/>
      <c r="I80" s="107"/>
      <c r="J80" s="107"/>
      <c r="K80" s="107"/>
      <c r="L80" s="107"/>
      <c r="M80" s="108"/>
      <c r="N80" s="1"/>
      <c r="O80" s="5"/>
      <c r="P80" s="2"/>
      <c r="Q80" s="2"/>
      <c r="R80" s="2"/>
      <c r="S80" s="2"/>
      <c r="T80" s="2"/>
      <c r="U80" s="2"/>
      <c r="V80" s="2"/>
    </row>
    <row r="81" spans="1:22" ht="13.5" thickBot="1">
      <c r="A81" s="4"/>
      <c r="B81" s="11"/>
      <c r="C81" s="1"/>
      <c r="D81" s="70"/>
      <c r="E81" s="71"/>
      <c r="F81" s="71"/>
      <c r="G81" s="71"/>
      <c r="H81" s="71"/>
      <c r="I81" s="71"/>
      <c r="J81" s="71"/>
      <c r="K81" s="71"/>
      <c r="L81" s="71"/>
      <c r="M81" s="72"/>
      <c r="N81" s="1"/>
      <c r="O81" s="5"/>
      <c r="P81" s="2"/>
      <c r="Q81" s="2"/>
      <c r="R81" s="2"/>
      <c r="S81" s="2"/>
      <c r="T81" s="2"/>
      <c r="U81" s="2"/>
      <c r="V81" s="2"/>
    </row>
    <row r="82" spans="1:22" ht="12.75">
      <c r="A82" s="4"/>
      <c r="B82" s="11"/>
      <c r="C82" s="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"/>
      <c r="O82" s="5"/>
      <c r="P82" s="2"/>
      <c r="Q82" s="2"/>
      <c r="R82" s="2"/>
      <c r="S82" s="2"/>
      <c r="T82" s="2"/>
      <c r="U82" s="2"/>
      <c r="V82" s="2"/>
    </row>
    <row r="83" spans="1:22" ht="12.75">
      <c r="A83" s="4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6"/>
      <c r="O83" s="17"/>
      <c r="P83" s="2"/>
      <c r="Q83" s="2"/>
      <c r="R83" s="2"/>
      <c r="S83" s="2"/>
      <c r="T83" s="2"/>
      <c r="U83" s="2"/>
      <c r="V83" s="2"/>
    </row>
    <row r="84" spans="1:22" ht="1.5" customHeight="1">
      <c r="A84" s="2"/>
      <c r="B84" s="1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51" t="b">
        <v>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</sheetData>
  <sheetProtection/>
  <mergeCells count="2">
    <mergeCell ref="D80:M80"/>
    <mergeCell ref="D82:M82"/>
  </mergeCells>
  <printOptions horizontalCentered="1"/>
  <pageMargins left="0.75" right="0.75" top="1" bottom="1" header="0.5" footer="0.5"/>
  <pageSetup horizontalDpi="360" verticalDpi="360" orientation="portrait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211">
    <pageSetUpPr fitToPage="1"/>
  </sheetPr>
  <dimension ref="A1:U54"/>
  <sheetViews>
    <sheetView showGridLines="0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6" width="8.8515625" style="0" customWidth="1"/>
    <col min="7" max="7" width="37.140625" style="0" customWidth="1"/>
    <col min="8" max="8" width="16.7109375" style="0" customWidth="1"/>
    <col min="9" max="12" width="8.8515625" style="0" customWidth="1"/>
    <col min="13" max="13" width="3.7109375" style="0" customWidth="1"/>
    <col min="14" max="14" width="0.2890625" style="0" customWidth="1"/>
  </cols>
  <sheetData>
    <row r="1" spans="1:21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</row>
    <row r="2" spans="1:21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/>
      <c r="O2" s="2"/>
      <c r="P2" s="2"/>
      <c r="Q2" s="2"/>
      <c r="R2" s="2"/>
      <c r="S2" s="2"/>
      <c r="T2" s="2"/>
      <c r="U2" s="2"/>
    </row>
    <row r="3" spans="1:21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5"/>
      <c r="N3" s="5"/>
      <c r="O3" s="2"/>
      <c r="P3" s="2"/>
      <c r="Q3" s="2"/>
      <c r="R3" s="2"/>
      <c r="S3" s="2"/>
      <c r="T3" s="2"/>
      <c r="U3" s="2"/>
    </row>
    <row r="4" spans="1:21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1"/>
      <c r="M4" s="1"/>
      <c r="N4" s="5"/>
      <c r="O4" s="2"/>
      <c r="P4" s="2"/>
      <c r="Q4" s="2"/>
      <c r="R4" s="2"/>
      <c r="S4" s="2"/>
      <c r="T4" s="2"/>
      <c r="U4" s="2"/>
    </row>
    <row r="5" spans="1:21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23"/>
      <c r="M5" s="1"/>
      <c r="N5" s="5"/>
      <c r="O5" s="2"/>
      <c r="P5" s="2"/>
      <c r="Q5" s="2"/>
      <c r="R5" s="2"/>
      <c r="S5" s="2"/>
      <c r="T5" s="2"/>
      <c r="U5" s="2"/>
    </row>
    <row r="6" spans="1:21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23"/>
      <c r="M6" s="1"/>
      <c r="N6" s="5"/>
      <c r="O6" s="2"/>
      <c r="P6" s="2"/>
      <c r="Q6" s="2"/>
      <c r="R6" s="2"/>
      <c r="S6" s="2"/>
      <c r="T6" s="2"/>
      <c r="U6" s="2"/>
    </row>
    <row r="7" spans="1:21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23"/>
      <c r="M7" s="1"/>
      <c r="N7" s="5"/>
      <c r="O7" s="2"/>
      <c r="P7" s="2"/>
      <c r="Q7" s="2"/>
      <c r="R7" s="2"/>
      <c r="S7" s="2"/>
      <c r="T7" s="2"/>
      <c r="U7" s="2"/>
    </row>
    <row r="8" spans="1:21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23"/>
      <c r="M8" s="1"/>
      <c r="N8" s="5"/>
      <c r="O8" s="2"/>
      <c r="P8" s="2"/>
      <c r="Q8" s="2"/>
      <c r="R8" s="2"/>
      <c r="S8" s="2"/>
      <c r="T8" s="2"/>
      <c r="U8" s="2"/>
    </row>
    <row r="9" spans="1:21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6"/>
      <c r="M9" s="1"/>
      <c r="N9" s="5"/>
      <c r="O9" s="2"/>
      <c r="P9" s="2"/>
      <c r="Q9" s="2"/>
      <c r="R9" s="2"/>
      <c r="S9" s="2"/>
      <c r="T9" s="2"/>
      <c r="U9" s="2"/>
    </row>
    <row r="10" spans="1:21" ht="12.75">
      <c r="A10" s="4"/>
      <c r="B10" s="11"/>
      <c r="C10" s="1"/>
      <c r="D10" s="53"/>
      <c r="E10" s="54"/>
      <c r="F10" s="54"/>
      <c r="G10" s="54"/>
      <c r="H10" s="54"/>
      <c r="I10" s="54"/>
      <c r="J10" s="54"/>
      <c r="K10" s="54"/>
      <c r="L10" s="55"/>
      <c r="M10" s="1"/>
      <c r="N10" s="5"/>
      <c r="O10" s="2"/>
      <c r="P10" s="4"/>
      <c r="Q10" s="4"/>
      <c r="R10" s="2"/>
      <c r="S10" s="2"/>
      <c r="T10" s="2"/>
      <c r="U10" s="2"/>
    </row>
    <row r="11" spans="1:21" ht="12.75">
      <c r="A11" s="4"/>
      <c r="B11" s="11"/>
      <c r="C11" s="1"/>
      <c r="D11" s="56"/>
      <c r="E11" s="57"/>
      <c r="F11" s="57"/>
      <c r="G11" s="57"/>
      <c r="H11" s="57"/>
      <c r="I11" s="57"/>
      <c r="J11" s="57"/>
      <c r="K11" s="57"/>
      <c r="L11" s="58"/>
      <c r="M11" s="1"/>
      <c r="N11" s="5"/>
      <c r="O11" s="2"/>
      <c r="P11" s="4"/>
      <c r="Q11" s="30"/>
      <c r="R11" s="2"/>
      <c r="S11" s="2"/>
      <c r="T11" s="2"/>
      <c r="U11" s="2"/>
    </row>
    <row r="12" spans="1:21" ht="12.75">
      <c r="A12" s="4"/>
      <c r="B12" s="11"/>
      <c r="C12" s="1"/>
      <c r="D12" s="59"/>
      <c r="E12" s="52"/>
      <c r="F12" s="52"/>
      <c r="G12" s="52"/>
      <c r="H12" s="60"/>
      <c r="I12" s="52"/>
      <c r="J12" s="52"/>
      <c r="K12" s="52"/>
      <c r="L12" s="61"/>
      <c r="M12" s="1"/>
      <c r="N12" s="5"/>
      <c r="O12" s="2"/>
      <c r="P12" s="4"/>
      <c r="Q12" s="30"/>
      <c r="R12" s="2"/>
      <c r="S12" s="2"/>
      <c r="T12" s="2"/>
      <c r="U12" s="2"/>
    </row>
    <row r="13" spans="1:21" ht="12.75">
      <c r="A13" s="4"/>
      <c r="B13" s="11"/>
      <c r="C13" s="1"/>
      <c r="D13" s="59"/>
      <c r="E13" s="63"/>
      <c r="F13" s="52"/>
      <c r="G13" s="52"/>
      <c r="H13" s="60"/>
      <c r="I13" s="52"/>
      <c r="J13" s="52"/>
      <c r="K13" s="52"/>
      <c r="L13" s="61"/>
      <c r="M13" s="1"/>
      <c r="N13" s="5"/>
      <c r="O13" s="2"/>
      <c r="P13" s="4"/>
      <c r="Q13" s="30"/>
      <c r="R13" s="2"/>
      <c r="S13" s="2"/>
      <c r="T13" s="2"/>
      <c r="U13" s="2"/>
    </row>
    <row r="14" spans="1:21" ht="12.75">
      <c r="A14" s="4"/>
      <c r="B14" s="11"/>
      <c r="C14" s="1"/>
      <c r="D14" s="59"/>
      <c r="E14" s="52"/>
      <c r="F14" s="41"/>
      <c r="G14" s="75" t="s">
        <v>54</v>
      </c>
      <c r="H14" s="76"/>
      <c r="I14" s="52"/>
      <c r="J14" s="52"/>
      <c r="K14" s="52"/>
      <c r="L14" s="61"/>
      <c r="M14" s="1"/>
      <c r="N14" s="5"/>
      <c r="O14" s="2"/>
      <c r="P14" s="2"/>
      <c r="Q14" s="2"/>
      <c r="R14" s="2"/>
      <c r="S14" s="2"/>
      <c r="T14" s="2"/>
      <c r="U14" s="2"/>
    </row>
    <row r="15" spans="1:21" ht="12.75">
      <c r="A15" s="4"/>
      <c r="B15" s="11"/>
      <c r="C15" s="1"/>
      <c r="D15" s="59"/>
      <c r="E15" s="52"/>
      <c r="F15" s="27"/>
      <c r="G15" s="76" t="s">
        <v>55</v>
      </c>
      <c r="H15" s="77">
        <v>3</v>
      </c>
      <c r="I15" s="52"/>
      <c r="J15" s="52"/>
      <c r="K15" s="52"/>
      <c r="L15" s="61"/>
      <c r="M15" s="1"/>
      <c r="N15" s="5"/>
      <c r="O15" s="2"/>
      <c r="P15" s="2"/>
      <c r="Q15" s="2"/>
      <c r="R15" s="2"/>
      <c r="S15" s="2"/>
      <c r="T15" s="2"/>
      <c r="U15" s="2"/>
    </row>
    <row r="16" spans="1:21" ht="12.75">
      <c r="A16" s="4"/>
      <c r="B16" s="11"/>
      <c r="C16" s="1"/>
      <c r="D16" s="59"/>
      <c r="E16" s="52"/>
      <c r="F16" s="27"/>
      <c r="G16" s="76" t="s">
        <v>56</v>
      </c>
      <c r="H16" s="78">
        <v>0.8</v>
      </c>
      <c r="I16" s="52"/>
      <c r="J16" s="52"/>
      <c r="K16" s="52"/>
      <c r="L16" s="61"/>
      <c r="M16" s="1"/>
      <c r="N16" s="5"/>
      <c r="O16" s="2"/>
      <c r="P16" s="2"/>
      <c r="Q16" s="2"/>
      <c r="R16" s="2"/>
      <c r="S16" s="2"/>
      <c r="T16" s="2"/>
      <c r="U16" s="2"/>
    </row>
    <row r="17" spans="1:21" ht="12.75">
      <c r="A17" s="4"/>
      <c r="B17" s="11"/>
      <c r="C17" s="1"/>
      <c r="D17" s="59"/>
      <c r="E17" s="52"/>
      <c r="F17" s="27"/>
      <c r="G17" s="76" t="s">
        <v>57</v>
      </c>
      <c r="H17" s="79">
        <v>50</v>
      </c>
      <c r="I17" s="52"/>
      <c r="J17" s="52"/>
      <c r="K17" s="52"/>
      <c r="L17" s="61"/>
      <c r="M17" s="1"/>
      <c r="N17" s="5"/>
      <c r="O17" s="2"/>
      <c r="P17" s="2"/>
      <c r="Q17" s="2"/>
      <c r="R17" s="2"/>
      <c r="S17" s="2"/>
      <c r="T17" s="2"/>
      <c r="U17" s="2"/>
    </row>
    <row r="18" spans="1:21" ht="12.75">
      <c r="A18" s="4"/>
      <c r="B18" s="11"/>
      <c r="C18" s="1"/>
      <c r="D18" s="59"/>
      <c r="E18" s="52"/>
      <c r="F18" s="27"/>
      <c r="G18" s="76" t="s">
        <v>58</v>
      </c>
      <c r="H18" s="78">
        <v>0.25</v>
      </c>
      <c r="I18" s="52"/>
      <c r="J18" s="52"/>
      <c r="K18" s="52"/>
      <c r="L18" s="61"/>
      <c r="M18" s="1"/>
      <c r="N18" s="5"/>
      <c r="O18" s="2"/>
      <c r="P18" s="2"/>
      <c r="Q18" s="2"/>
      <c r="R18" s="2"/>
      <c r="S18" s="2"/>
      <c r="T18" s="2"/>
      <c r="U18" s="2"/>
    </row>
    <row r="19" spans="1:21" ht="12.75">
      <c r="A19" s="4"/>
      <c r="B19" s="11"/>
      <c r="C19" s="1"/>
      <c r="D19" s="59"/>
      <c r="E19" s="32"/>
      <c r="F19" s="40"/>
      <c r="G19" s="76" t="s">
        <v>59</v>
      </c>
      <c r="H19" s="44">
        <f>+H17*H18</f>
        <v>12.5</v>
      </c>
      <c r="I19" s="33"/>
      <c r="J19" s="52"/>
      <c r="K19" s="52"/>
      <c r="L19" s="61"/>
      <c r="M19" s="1"/>
      <c r="N19" s="5"/>
      <c r="O19" s="2"/>
      <c r="P19" s="2"/>
      <c r="Q19" s="2"/>
      <c r="R19" s="2"/>
      <c r="S19" s="2"/>
      <c r="T19" s="2"/>
      <c r="U19" s="2"/>
    </row>
    <row r="20" spans="1:21" ht="12.75">
      <c r="A20" s="4"/>
      <c r="B20" s="11"/>
      <c r="C20" s="1"/>
      <c r="D20" s="59"/>
      <c r="E20" s="32"/>
      <c r="F20" s="40"/>
      <c r="G20" s="76" t="s">
        <v>60</v>
      </c>
      <c r="H20" s="78">
        <v>0.12</v>
      </c>
      <c r="I20" s="60"/>
      <c r="J20" s="60"/>
      <c r="K20" s="52"/>
      <c r="L20" s="61"/>
      <c r="M20" s="1"/>
      <c r="N20" s="5"/>
      <c r="O20" s="2"/>
      <c r="P20" s="2"/>
      <c r="Q20" s="2"/>
      <c r="R20" s="2"/>
      <c r="S20" s="2"/>
      <c r="T20" s="2"/>
      <c r="U20" s="2"/>
    </row>
    <row r="21" spans="1:21" ht="12.75">
      <c r="A21" s="4"/>
      <c r="B21" s="11"/>
      <c r="C21" s="1"/>
      <c r="D21" s="59"/>
      <c r="E21" s="34"/>
      <c r="F21" s="37"/>
      <c r="G21" s="76" t="s">
        <v>61</v>
      </c>
      <c r="H21" s="78">
        <v>0.03</v>
      </c>
      <c r="I21" s="33"/>
      <c r="J21" s="38"/>
      <c r="K21" s="29"/>
      <c r="L21" s="61"/>
      <c r="M21" s="1"/>
      <c r="N21" s="5"/>
      <c r="O21" s="2"/>
      <c r="P21" s="2"/>
      <c r="Q21" s="2"/>
      <c r="R21" s="2"/>
      <c r="S21" s="2"/>
      <c r="T21" s="2"/>
      <c r="U21" s="2"/>
    </row>
    <row r="22" spans="1:21" ht="12.75">
      <c r="A22" s="4"/>
      <c r="B22" s="11"/>
      <c r="C22" s="1"/>
      <c r="D22" s="59"/>
      <c r="E22" s="34"/>
      <c r="F22" s="37"/>
      <c r="G22" s="76"/>
      <c r="H22" s="33"/>
      <c r="I22" s="33"/>
      <c r="J22" s="38"/>
      <c r="K22" s="29"/>
      <c r="L22" s="61"/>
      <c r="M22" s="1"/>
      <c r="N22" s="5"/>
      <c r="O22" s="2"/>
      <c r="P22" s="2"/>
      <c r="Q22" s="2"/>
      <c r="R22" s="2"/>
      <c r="S22" s="2"/>
      <c r="T22" s="2"/>
      <c r="U22" s="2"/>
    </row>
    <row r="23" spans="1:21" ht="12.75">
      <c r="A23" s="4"/>
      <c r="B23" s="11"/>
      <c r="C23" s="1"/>
      <c r="D23" s="59"/>
      <c r="E23" s="34"/>
      <c r="F23" s="42"/>
      <c r="G23" s="76" t="s">
        <v>62</v>
      </c>
      <c r="H23" s="79">
        <v>0.5</v>
      </c>
      <c r="I23" s="33"/>
      <c r="J23" s="38"/>
      <c r="K23" s="29"/>
      <c r="L23" s="61"/>
      <c r="M23" s="1"/>
      <c r="N23" s="5"/>
      <c r="O23" s="2"/>
      <c r="P23" s="2"/>
      <c r="Q23" s="2"/>
      <c r="R23" s="2"/>
      <c r="S23" s="2"/>
      <c r="T23" s="2"/>
      <c r="U23" s="2"/>
    </row>
    <row r="24" spans="1:21" ht="12.75">
      <c r="A24" s="4"/>
      <c r="B24" s="11"/>
      <c r="C24" s="1"/>
      <c r="D24" s="59"/>
      <c r="E24" s="34"/>
      <c r="F24" s="37"/>
      <c r="G24" s="76" t="s">
        <v>63</v>
      </c>
      <c r="H24" s="80">
        <v>0.1</v>
      </c>
      <c r="I24" s="33"/>
      <c r="J24" s="38"/>
      <c r="K24" s="29"/>
      <c r="L24" s="61"/>
      <c r="M24" s="1"/>
      <c r="N24" s="5"/>
      <c r="O24" s="2"/>
      <c r="P24" s="2"/>
      <c r="Q24" s="2"/>
      <c r="R24" s="2"/>
      <c r="S24" s="2"/>
      <c r="T24" s="2"/>
      <c r="U24" s="2"/>
    </row>
    <row r="25" spans="1:21" ht="12.75">
      <c r="A25" s="4"/>
      <c r="B25" s="11"/>
      <c r="C25" s="1"/>
      <c r="D25" s="59"/>
      <c r="E25" s="34"/>
      <c r="F25" s="37"/>
      <c r="G25" s="76" t="s">
        <v>64</v>
      </c>
      <c r="H25" s="44">
        <f>+H23/H24</f>
        <v>5</v>
      </c>
      <c r="I25" s="33"/>
      <c r="J25" s="38"/>
      <c r="K25" s="29"/>
      <c r="L25" s="61"/>
      <c r="M25" s="1"/>
      <c r="N25" s="5"/>
      <c r="O25" s="2"/>
      <c r="P25" s="2"/>
      <c r="Q25" s="2"/>
      <c r="R25" s="2"/>
      <c r="S25" s="2"/>
      <c r="T25" s="2"/>
      <c r="U25" s="2"/>
    </row>
    <row r="26" spans="1:21" ht="12.75">
      <c r="A26" s="4"/>
      <c r="B26" s="11"/>
      <c r="C26" s="1"/>
      <c r="D26" s="59"/>
      <c r="E26" s="34"/>
      <c r="F26" s="37"/>
      <c r="G26" s="76" t="s">
        <v>65</v>
      </c>
      <c r="H26" s="79">
        <v>8</v>
      </c>
      <c r="I26" s="33"/>
      <c r="J26" s="38"/>
      <c r="K26" s="29"/>
      <c r="L26" s="61"/>
      <c r="M26" s="1"/>
      <c r="N26" s="5"/>
      <c r="O26" s="2"/>
      <c r="P26" s="2"/>
      <c r="Q26" s="2"/>
      <c r="R26" s="2"/>
      <c r="S26" s="2"/>
      <c r="T26" s="2"/>
      <c r="U26" s="2"/>
    </row>
    <row r="27" spans="1:21" ht="12.75">
      <c r="A27" s="4"/>
      <c r="B27" s="11"/>
      <c r="C27" s="1"/>
      <c r="D27" s="59"/>
      <c r="E27" s="34"/>
      <c r="F27" s="37"/>
      <c r="G27" s="76" t="s">
        <v>66</v>
      </c>
      <c r="H27" s="44">
        <f>SUM(H25:H26)</f>
        <v>13</v>
      </c>
      <c r="I27" s="33"/>
      <c r="J27" s="38"/>
      <c r="K27" s="29"/>
      <c r="L27" s="61"/>
      <c r="M27" s="1"/>
      <c r="N27" s="5"/>
      <c r="O27" s="2"/>
      <c r="P27" s="2"/>
      <c r="Q27" s="2"/>
      <c r="R27" s="2"/>
      <c r="S27" s="2"/>
      <c r="T27" s="2"/>
      <c r="U27" s="2"/>
    </row>
    <row r="28" spans="1:21" ht="12.75">
      <c r="A28" s="4"/>
      <c r="B28" s="11"/>
      <c r="C28" s="1"/>
      <c r="D28" s="59"/>
      <c r="E28" s="34"/>
      <c r="F28" s="37"/>
      <c r="G28" s="33"/>
      <c r="H28" s="33"/>
      <c r="I28" s="33"/>
      <c r="J28" s="38"/>
      <c r="K28" s="29"/>
      <c r="L28" s="61"/>
      <c r="M28" s="1"/>
      <c r="N28" s="5"/>
      <c r="O28" s="2"/>
      <c r="P28" s="2"/>
      <c r="Q28" s="2"/>
      <c r="R28" s="2"/>
      <c r="S28" s="2"/>
      <c r="T28" s="2"/>
      <c r="U28" s="2"/>
    </row>
    <row r="29" spans="1:21" ht="12.75">
      <c r="A29" s="4"/>
      <c r="B29" s="11"/>
      <c r="C29" s="1"/>
      <c r="D29" s="59"/>
      <c r="E29" s="34"/>
      <c r="F29" s="37"/>
      <c r="G29" s="33"/>
      <c r="H29" s="33"/>
      <c r="I29" s="33"/>
      <c r="J29" s="38"/>
      <c r="K29" s="29"/>
      <c r="L29" s="61"/>
      <c r="M29" s="1"/>
      <c r="N29" s="5"/>
      <c r="O29" s="2"/>
      <c r="P29" s="2"/>
      <c r="Q29" s="2"/>
      <c r="R29" s="2"/>
      <c r="S29" s="2"/>
      <c r="T29" s="2"/>
      <c r="U29" s="2"/>
    </row>
    <row r="30" spans="1:21" ht="12.75">
      <c r="A30" s="4"/>
      <c r="B30" s="11"/>
      <c r="C30" s="1"/>
      <c r="D30" s="59"/>
      <c r="E30" s="109"/>
      <c r="F30" s="109"/>
      <c r="G30" s="109"/>
      <c r="H30" s="109"/>
      <c r="I30" s="109"/>
      <c r="J30" s="109"/>
      <c r="K30" s="109"/>
      <c r="L30" s="61"/>
      <c r="M30" s="1"/>
      <c r="N30" s="5"/>
      <c r="O30" s="2"/>
      <c r="P30" s="2"/>
      <c r="Q30" s="2"/>
      <c r="R30" s="2"/>
      <c r="S30" s="2"/>
      <c r="T30" s="2"/>
      <c r="U30" s="2"/>
    </row>
    <row r="31" spans="1:21" ht="12.75">
      <c r="A31" s="4"/>
      <c r="B31" s="11"/>
      <c r="C31" s="1"/>
      <c r="D31" s="104" t="s">
        <v>45</v>
      </c>
      <c r="E31" s="107"/>
      <c r="F31" s="107"/>
      <c r="G31" s="107"/>
      <c r="H31" s="107"/>
      <c r="I31" s="107"/>
      <c r="J31" s="107"/>
      <c r="K31" s="107"/>
      <c r="L31" s="108"/>
      <c r="M31" s="1"/>
      <c r="N31" s="5"/>
      <c r="O31" s="2"/>
      <c r="P31" s="2"/>
      <c r="Q31" s="2"/>
      <c r="R31" s="2"/>
      <c r="S31" s="2"/>
      <c r="T31" s="2"/>
      <c r="U31" s="2"/>
    </row>
    <row r="32" spans="1:21" ht="13.5" thickBot="1">
      <c r="A32" s="4"/>
      <c r="B32" s="11"/>
      <c r="C32" s="1"/>
      <c r="D32" s="70"/>
      <c r="E32" s="71"/>
      <c r="F32" s="71"/>
      <c r="G32" s="71"/>
      <c r="H32" s="71"/>
      <c r="I32" s="71"/>
      <c r="J32" s="71"/>
      <c r="K32" s="71"/>
      <c r="L32" s="72"/>
      <c r="M32" s="1"/>
      <c r="N32" s="5"/>
      <c r="O32" s="2"/>
      <c r="P32" s="2"/>
      <c r="Q32" s="2"/>
      <c r="R32" s="2"/>
      <c r="S32" s="2"/>
      <c r="T32" s="2"/>
      <c r="U32" s="2"/>
    </row>
    <row r="33" spans="1:21" ht="12.75">
      <c r="A33" s="4"/>
      <c r="B33" s="11"/>
      <c r="C33" s="1"/>
      <c r="D33" s="103"/>
      <c r="E33" s="103"/>
      <c r="F33" s="103"/>
      <c r="G33" s="103"/>
      <c r="H33" s="103"/>
      <c r="I33" s="103"/>
      <c r="J33" s="103"/>
      <c r="K33" s="103"/>
      <c r="L33" s="103"/>
      <c r="M33" s="1"/>
      <c r="N33" s="5"/>
      <c r="O33" s="2"/>
      <c r="P33" s="2"/>
      <c r="Q33" s="2"/>
      <c r="R33" s="2"/>
      <c r="S33" s="2"/>
      <c r="T33" s="2"/>
      <c r="U33" s="2"/>
    </row>
    <row r="34" spans="1:21" ht="12.75">
      <c r="A34" s="4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  <c r="N34" s="17"/>
      <c r="O34" s="2"/>
      <c r="P34" s="2"/>
      <c r="Q34" s="2"/>
      <c r="R34" s="2"/>
      <c r="S34" s="2"/>
      <c r="T34" s="2"/>
      <c r="U34" s="2"/>
    </row>
    <row r="35" spans="1:21" ht="1.5" customHeight="1">
      <c r="A35" s="2"/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2"/>
      <c r="P35" s="2"/>
      <c r="Q35" s="2"/>
      <c r="R35" s="2"/>
      <c r="S35" s="2"/>
      <c r="T35" s="2"/>
      <c r="U35" s="2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</row>
  </sheetData>
  <sheetProtection/>
  <mergeCells count="3">
    <mergeCell ref="D33:L33"/>
    <mergeCell ref="E30:K30"/>
    <mergeCell ref="D31:L31"/>
  </mergeCells>
  <printOptions horizontalCentered="1"/>
  <pageMargins left="0.75" right="0.75" top="1" bottom="1" header="0.5" footer="0.5"/>
  <pageSetup fitToHeight="1" fitToWidth="1" horizontalDpi="360" verticalDpi="36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214">
    <pageSetUpPr fitToPage="1"/>
  </sheetPr>
  <dimension ref="A1:V48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5" width="8.8515625" style="0" customWidth="1"/>
    <col min="6" max="6" width="4.421875" style="0" customWidth="1"/>
    <col min="7" max="7" width="8.421875" style="0" customWidth="1"/>
    <col min="8" max="8" width="44.28125" style="0" customWidth="1"/>
    <col min="9" max="9" width="16.00390625" style="0" customWidth="1"/>
    <col min="10" max="10" width="7.28125" style="0" customWidth="1"/>
    <col min="11" max="13" width="8.8515625" style="0" customWidth="1"/>
    <col min="14" max="14" width="3.7109375" style="0" customWidth="1"/>
    <col min="15" max="15" width="0.2890625" style="0" customWidth="1"/>
  </cols>
  <sheetData>
    <row r="1" spans="1:22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</row>
    <row r="2" spans="1:22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6"/>
      <c r="P2" s="2"/>
      <c r="Q2" s="2"/>
      <c r="R2" s="2"/>
      <c r="S2" s="2"/>
      <c r="T2" s="2"/>
      <c r="U2" s="2"/>
      <c r="V2" s="2"/>
    </row>
    <row r="3" spans="1:22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5"/>
      <c r="P3" s="2"/>
      <c r="Q3" s="2"/>
      <c r="R3" s="2"/>
      <c r="S3" s="2"/>
      <c r="T3" s="2"/>
      <c r="U3" s="2"/>
      <c r="V3" s="2"/>
    </row>
    <row r="4" spans="1:22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0"/>
      <c r="M4" s="21"/>
      <c r="N4" s="1"/>
      <c r="O4" s="5"/>
      <c r="P4" s="2"/>
      <c r="Q4" s="2"/>
      <c r="R4" s="2"/>
      <c r="S4" s="2"/>
      <c r="T4" s="2"/>
      <c r="U4" s="2"/>
      <c r="V4" s="2"/>
    </row>
    <row r="5" spans="1:22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1"/>
      <c r="M5" s="23"/>
      <c r="N5" s="1"/>
      <c r="O5" s="5"/>
      <c r="P5" s="2"/>
      <c r="Q5" s="2"/>
      <c r="R5" s="2"/>
      <c r="S5" s="2"/>
      <c r="T5" s="2"/>
      <c r="U5" s="2"/>
      <c r="V5" s="2"/>
    </row>
    <row r="6" spans="1:22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1"/>
      <c r="M6" s="23"/>
      <c r="N6" s="1"/>
      <c r="O6" s="5"/>
      <c r="P6" s="2"/>
      <c r="Q6" s="2"/>
      <c r="R6" s="2"/>
      <c r="S6" s="2"/>
      <c r="T6" s="2"/>
      <c r="U6" s="2"/>
      <c r="V6" s="2"/>
    </row>
    <row r="7" spans="1:22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1"/>
      <c r="M7" s="23"/>
      <c r="N7" s="1"/>
      <c r="O7" s="5"/>
      <c r="P7" s="2"/>
      <c r="Q7" s="2"/>
      <c r="R7" s="2"/>
      <c r="S7" s="2"/>
      <c r="T7" s="2"/>
      <c r="U7" s="2"/>
      <c r="V7" s="2"/>
    </row>
    <row r="8" spans="1:22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1"/>
      <c r="M8" s="23"/>
      <c r="N8" s="1"/>
      <c r="O8" s="5"/>
      <c r="P8" s="2"/>
      <c r="Q8" s="2"/>
      <c r="R8" s="2"/>
      <c r="S8" s="2"/>
      <c r="T8" s="2"/>
      <c r="U8" s="2"/>
      <c r="V8" s="2"/>
    </row>
    <row r="9" spans="1:22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5"/>
      <c r="M9" s="26"/>
      <c r="N9" s="1"/>
      <c r="O9" s="5"/>
      <c r="P9" s="2"/>
      <c r="Q9" s="2"/>
      <c r="R9" s="2"/>
      <c r="S9" s="2"/>
      <c r="T9" s="2"/>
      <c r="U9" s="2"/>
      <c r="V9" s="2"/>
    </row>
    <row r="10" spans="1:22" ht="12.75">
      <c r="A10" s="4"/>
      <c r="B10" s="11"/>
      <c r="C10" s="1"/>
      <c r="D10" s="53"/>
      <c r="E10" s="54"/>
      <c r="F10" s="54"/>
      <c r="G10" s="54"/>
      <c r="H10" s="54"/>
      <c r="I10" s="54"/>
      <c r="J10" s="54"/>
      <c r="K10" s="54"/>
      <c r="L10" s="54"/>
      <c r="M10" s="55"/>
      <c r="N10" s="1"/>
      <c r="O10" s="5"/>
      <c r="P10" s="2"/>
      <c r="Q10" s="4"/>
      <c r="R10" s="4"/>
      <c r="S10" s="2"/>
      <c r="T10" s="2"/>
      <c r="U10" s="2"/>
      <c r="V10" s="2"/>
    </row>
    <row r="11" spans="1:22" ht="12.75">
      <c r="A11" s="4"/>
      <c r="B11" s="11"/>
      <c r="C11" s="1"/>
      <c r="D11" s="59"/>
      <c r="E11" s="52"/>
      <c r="F11" s="41"/>
      <c r="G11" s="31"/>
      <c r="H11" s="60"/>
      <c r="I11" s="52"/>
      <c r="J11" s="52"/>
      <c r="K11" s="52"/>
      <c r="L11" s="52"/>
      <c r="M11" s="61"/>
      <c r="N11" s="1"/>
      <c r="O11" s="5"/>
      <c r="P11" s="2"/>
      <c r="Q11" s="2"/>
      <c r="R11" s="2"/>
      <c r="S11" s="2"/>
      <c r="T11" s="2"/>
      <c r="U11" s="2"/>
      <c r="V11" s="2"/>
    </row>
    <row r="12" spans="1:22" ht="12.75">
      <c r="A12" s="4"/>
      <c r="B12" s="11"/>
      <c r="C12" s="1"/>
      <c r="D12" s="59"/>
      <c r="E12" s="52"/>
      <c r="F12" s="27"/>
      <c r="G12" s="31"/>
      <c r="H12" s="75" t="s">
        <v>82</v>
      </c>
      <c r="I12" s="76"/>
      <c r="J12" s="52"/>
      <c r="K12" s="52"/>
      <c r="L12" s="52"/>
      <c r="M12" s="61"/>
      <c r="N12" s="1"/>
      <c r="O12" s="5"/>
      <c r="P12" s="2"/>
      <c r="Q12" s="2"/>
      <c r="R12" s="2"/>
      <c r="S12" s="2"/>
      <c r="T12" s="2"/>
      <c r="U12" s="2"/>
      <c r="V12" s="2"/>
    </row>
    <row r="13" spans="1:22" ht="12.75">
      <c r="A13" s="4"/>
      <c r="B13" s="11"/>
      <c r="C13" s="1"/>
      <c r="D13" s="59"/>
      <c r="E13" s="52"/>
      <c r="F13" s="27"/>
      <c r="G13" s="31"/>
      <c r="H13" s="76"/>
      <c r="I13" s="76"/>
      <c r="J13" s="52"/>
      <c r="K13" s="52"/>
      <c r="L13" s="52"/>
      <c r="M13" s="61"/>
      <c r="N13" s="1"/>
      <c r="O13" s="5"/>
      <c r="P13" s="2"/>
      <c r="Q13" s="2"/>
      <c r="R13" s="2"/>
      <c r="S13" s="2"/>
      <c r="T13" s="2"/>
      <c r="U13" s="2"/>
      <c r="V13" s="2"/>
    </row>
    <row r="14" spans="1:22" ht="12.75">
      <c r="A14" s="4"/>
      <c r="B14" s="11"/>
      <c r="C14" s="1"/>
      <c r="D14" s="59"/>
      <c r="E14" s="52"/>
      <c r="F14" s="27"/>
      <c r="G14" s="31"/>
      <c r="H14" s="76" t="s">
        <v>83</v>
      </c>
      <c r="I14" s="46">
        <f>'Basic Model-Assumptions'!H15</f>
        <v>3</v>
      </c>
      <c r="J14" s="52"/>
      <c r="K14" s="52"/>
      <c r="L14" s="52"/>
      <c r="M14" s="61"/>
      <c r="N14" s="1"/>
      <c r="O14" s="5"/>
      <c r="P14" s="2"/>
      <c r="Q14" s="2"/>
      <c r="R14" s="2"/>
      <c r="S14" s="2"/>
      <c r="T14" s="2"/>
      <c r="U14" s="2"/>
      <c r="V14" s="2"/>
    </row>
    <row r="15" spans="1:22" ht="12.75">
      <c r="A15" s="4"/>
      <c r="B15" s="11"/>
      <c r="C15" s="1"/>
      <c r="D15" s="59"/>
      <c r="E15" s="52"/>
      <c r="F15" s="27"/>
      <c r="G15" s="31"/>
      <c r="H15" s="76" t="s">
        <v>77</v>
      </c>
      <c r="I15" s="45">
        <f>'Basic Model-Assumptions'!H16</f>
        <v>0.8</v>
      </c>
      <c r="J15" s="52"/>
      <c r="K15" s="52"/>
      <c r="L15" s="52"/>
      <c r="M15" s="61"/>
      <c r="N15" s="1"/>
      <c r="O15" s="5"/>
      <c r="P15" s="2"/>
      <c r="Q15" s="2"/>
      <c r="R15" s="2"/>
      <c r="S15" s="2"/>
      <c r="T15" s="2"/>
      <c r="U15" s="2"/>
      <c r="V15" s="2"/>
    </row>
    <row r="16" spans="1:22" ht="12.75">
      <c r="A16" s="4"/>
      <c r="B16" s="11"/>
      <c r="C16" s="1"/>
      <c r="D16" s="59"/>
      <c r="E16" s="32"/>
      <c r="F16" s="40"/>
      <c r="G16" s="36"/>
      <c r="H16" s="76" t="s">
        <v>84</v>
      </c>
      <c r="I16" s="45">
        <f>'Basic Model-Assumptions'!H21</f>
        <v>0.03</v>
      </c>
      <c r="J16" s="33"/>
      <c r="K16" s="52"/>
      <c r="L16" s="52"/>
      <c r="M16" s="61"/>
      <c r="N16" s="1"/>
      <c r="O16" s="5"/>
      <c r="P16" s="2"/>
      <c r="Q16" s="2"/>
      <c r="R16" s="2"/>
      <c r="S16" s="2"/>
      <c r="T16" s="2"/>
      <c r="U16" s="2"/>
      <c r="V16" s="2"/>
    </row>
    <row r="17" spans="1:22" ht="12.75">
      <c r="A17" s="4"/>
      <c r="B17" s="11"/>
      <c r="C17" s="1"/>
      <c r="D17" s="59"/>
      <c r="E17" s="32"/>
      <c r="F17" s="40"/>
      <c r="G17" s="60"/>
      <c r="H17" s="76" t="s">
        <v>85</v>
      </c>
      <c r="I17" s="45">
        <f>'Basic Model-Assumptions'!H20</f>
        <v>0.12</v>
      </c>
      <c r="J17" s="60"/>
      <c r="K17" s="60"/>
      <c r="L17" s="52"/>
      <c r="M17" s="61"/>
      <c r="N17" s="1"/>
      <c r="O17" s="5"/>
      <c r="P17" s="2"/>
      <c r="Q17" s="2"/>
      <c r="R17" s="2"/>
      <c r="S17" s="2"/>
      <c r="T17" s="2"/>
      <c r="U17" s="2"/>
      <c r="V17" s="2"/>
    </row>
    <row r="18" spans="1:22" ht="12.75">
      <c r="A18" s="4"/>
      <c r="B18" s="11"/>
      <c r="C18" s="1"/>
      <c r="D18" s="59"/>
      <c r="E18" s="34"/>
      <c r="F18" s="37"/>
      <c r="G18" s="33"/>
      <c r="H18" s="76" t="s">
        <v>86</v>
      </c>
      <c r="I18" s="45">
        <f>(1+I16)^I14*I15-1</f>
        <v>-0.1258184</v>
      </c>
      <c r="J18" s="33"/>
      <c r="K18" s="38"/>
      <c r="L18" s="29"/>
      <c r="M18" s="61"/>
      <c r="N18" s="1"/>
      <c r="O18" s="5"/>
      <c r="P18" s="2"/>
      <c r="Q18" s="2"/>
      <c r="R18" s="2"/>
      <c r="S18" s="2"/>
      <c r="T18" s="2"/>
      <c r="U18" s="2"/>
      <c r="V18" s="2"/>
    </row>
    <row r="19" spans="1:22" ht="12.75">
      <c r="A19" s="4"/>
      <c r="B19" s="11"/>
      <c r="C19" s="1"/>
      <c r="D19" s="59"/>
      <c r="E19" s="34"/>
      <c r="F19" s="37"/>
      <c r="G19" s="33"/>
      <c r="H19" s="76" t="s">
        <v>87</v>
      </c>
      <c r="I19" s="45">
        <f>(1+I17)^I14-1</f>
        <v>0.4049280000000004</v>
      </c>
      <c r="J19" s="33"/>
      <c r="K19" s="38"/>
      <c r="L19" s="29"/>
      <c r="M19" s="61"/>
      <c r="N19" s="1"/>
      <c r="O19" s="5"/>
      <c r="P19" s="2"/>
      <c r="Q19" s="2"/>
      <c r="R19" s="2"/>
      <c r="S19" s="2"/>
      <c r="T19" s="2"/>
      <c r="U19" s="2"/>
      <c r="V19" s="2"/>
    </row>
    <row r="20" spans="1:22" ht="12.75">
      <c r="A20" s="4"/>
      <c r="B20" s="11"/>
      <c r="C20" s="1"/>
      <c r="D20" s="59"/>
      <c r="E20" s="34"/>
      <c r="F20" s="42"/>
      <c r="G20" s="33"/>
      <c r="H20" s="76"/>
      <c r="I20" s="76"/>
      <c r="J20" s="33"/>
      <c r="K20" s="38"/>
      <c r="L20" s="29"/>
      <c r="M20" s="61"/>
      <c r="N20" s="1"/>
      <c r="O20" s="5"/>
      <c r="P20" s="2"/>
      <c r="Q20" s="2"/>
      <c r="R20" s="2"/>
      <c r="S20" s="2"/>
      <c r="T20" s="2"/>
      <c r="U20" s="2"/>
      <c r="V20" s="2"/>
    </row>
    <row r="21" spans="1:22" ht="12.75">
      <c r="A21" s="4"/>
      <c r="B21" s="11"/>
      <c r="C21" s="1"/>
      <c r="D21" s="59"/>
      <c r="E21" s="34"/>
      <c r="F21" s="37"/>
      <c r="G21" s="33"/>
      <c r="H21" s="76" t="s">
        <v>88</v>
      </c>
      <c r="I21" s="44">
        <f>'Basic Model-Assumptions'!H19/('Basic Model-Calculations'!I19-'Basic Model-Calculations'!I18)</f>
        <v>23.551737703731934</v>
      </c>
      <c r="J21" s="33"/>
      <c r="K21" s="38"/>
      <c r="L21" s="29"/>
      <c r="M21" s="61"/>
      <c r="N21" s="1"/>
      <c r="O21" s="5"/>
      <c r="P21" s="2"/>
      <c r="Q21" s="2"/>
      <c r="R21" s="2"/>
      <c r="S21" s="2"/>
      <c r="T21" s="2"/>
      <c r="U21" s="2"/>
      <c r="V21" s="2"/>
    </row>
    <row r="22" spans="1:22" ht="12.75">
      <c r="A22" s="4"/>
      <c r="B22" s="11"/>
      <c r="C22" s="1"/>
      <c r="D22" s="59"/>
      <c r="E22" s="34"/>
      <c r="F22" s="37"/>
      <c r="G22" s="33"/>
      <c r="H22" s="76" t="s">
        <v>89</v>
      </c>
      <c r="I22" s="47">
        <f>'Basic Model-Assumptions'!H27</f>
        <v>13</v>
      </c>
      <c r="J22" s="33"/>
      <c r="K22" s="38"/>
      <c r="L22" s="29"/>
      <c r="M22" s="61"/>
      <c r="N22" s="1"/>
      <c r="O22" s="5"/>
      <c r="P22" s="2"/>
      <c r="Q22" s="2"/>
      <c r="R22" s="2"/>
      <c r="S22" s="2"/>
      <c r="T22" s="2"/>
      <c r="U22" s="2"/>
      <c r="V22" s="2"/>
    </row>
    <row r="23" spans="1:22" ht="12.75">
      <c r="A23" s="4"/>
      <c r="B23" s="11"/>
      <c r="C23" s="1"/>
      <c r="D23" s="59"/>
      <c r="E23" s="34"/>
      <c r="F23" s="37"/>
      <c r="G23" s="33"/>
      <c r="H23" s="76" t="s">
        <v>90</v>
      </c>
      <c r="I23" s="47">
        <f>+I21-I22</f>
        <v>10.551737703731934</v>
      </c>
      <c r="J23" s="33"/>
      <c r="K23" s="38"/>
      <c r="L23" s="29"/>
      <c r="M23" s="61"/>
      <c r="N23" s="1"/>
      <c r="O23" s="5"/>
      <c r="P23" s="2"/>
      <c r="Q23" s="2"/>
      <c r="R23" s="2"/>
      <c r="S23" s="2"/>
      <c r="T23" s="2"/>
      <c r="U23" s="2"/>
      <c r="V23" s="2"/>
    </row>
    <row r="24" spans="1:22" ht="12.75">
      <c r="A24" s="4"/>
      <c r="B24" s="11"/>
      <c r="C24" s="1"/>
      <c r="D24" s="59"/>
      <c r="E24" s="35"/>
      <c r="F24" s="35"/>
      <c r="G24" s="52"/>
      <c r="H24" s="33"/>
      <c r="I24" s="33"/>
      <c r="J24" s="33"/>
      <c r="K24" s="52"/>
      <c r="L24" s="52"/>
      <c r="M24" s="61"/>
      <c r="N24" s="1"/>
      <c r="O24" s="5"/>
      <c r="P24" s="2"/>
      <c r="Q24" s="2"/>
      <c r="R24" s="2"/>
      <c r="S24" s="2"/>
      <c r="T24" s="2"/>
      <c r="U24" s="2"/>
      <c r="V24" s="2"/>
    </row>
    <row r="25" spans="1:22" ht="12.75">
      <c r="A25" s="4"/>
      <c r="B25" s="11"/>
      <c r="C25" s="1"/>
      <c r="D25" s="104" t="s">
        <v>45</v>
      </c>
      <c r="E25" s="107"/>
      <c r="F25" s="107"/>
      <c r="G25" s="107"/>
      <c r="H25" s="107"/>
      <c r="I25" s="107"/>
      <c r="J25" s="107"/>
      <c r="K25" s="107"/>
      <c r="L25" s="107"/>
      <c r="M25" s="108"/>
      <c r="N25" s="1"/>
      <c r="O25" s="5"/>
      <c r="P25" s="2"/>
      <c r="Q25" s="2"/>
      <c r="R25" s="2"/>
      <c r="S25" s="2"/>
      <c r="T25" s="2"/>
      <c r="U25" s="2"/>
      <c r="V25" s="2"/>
    </row>
    <row r="26" spans="1:22" ht="13.5" thickBot="1">
      <c r="A26" s="4"/>
      <c r="B26" s="11"/>
      <c r="C26" s="1"/>
      <c r="D26" s="70"/>
      <c r="E26" s="71"/>
      <c r="F26" s="71"/>
      <c r="G26" s="71"/>
      <c r="H26" s="71"/>
      <c r="I26" s="71"/>
      <c r="J26" s="71"/>
      <c r="K26" s="71"/>
      <c r="L26" s="71"/>
      <c r="M26" s="72"/>
      <c r="N26" s="1"/>
      <c r="O26" s="5"/>
      <c r="P26" s="2"/>
      <c r="Q26" s="2"/>
      <c r="R26" s="2"/>
      <c r="S26" s="2"/>
      <c r="T26" s="2"/>
      <c r="U26" s="2"/>
      <c r="V26" s="2"/>
    </row>
    <row r="27" spans="1:22" ht="12.75">
      <c r="A27" s="4"/>
      <c r="B27" s="11"/>
      <c r="C27" s="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"/>
      <c r="O27" s="5"/>
      <c r="P27" s="2"/>
      <c r="Q27" s="2"/>
      <c r="R27" s="2"/>
      <c r="S27" s="2"/>
      <c r="T27" s="2"/>
      <c r="U27" s="2"/>
      <c r="V27" s="2"/>
    </row>
    <row r="28" spans="1:22" ht="12.75">
      <c r="A28" s="4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/>
      <c r="O28" s="17"/>
      <c r="P28" s="2"/>
      <c r="Q28" s="2"/>
      <c r="R28" s="2"/>
      <c r="S28" s="2"/>
      <c r="T28" s="2"/>
      <c r="U28" s="2"/>
      <c r="V28" s="2"/>
    </row>
    <row r="29" spans="1:22" ht="1.5" customHeight="1">
      <c r="A29" s="2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  <c r="S48" s="2"/>
      <c r="T48" s="2"/>
      <c r="U48" s="2"/>
      <c r="V48" s="2"/>
    </row>
  </sheetData>
  <sheetProtection/>
  <mergeCells count="2">
    <mergeCell ref="D27:M27"/>
    <mergeCell ref="D25:M25"/>
  </mergeCells>
  <printOptions horizontalCentered="1"/>
  <pageMargins left="0.75" right="0.75" top="1" bottom="1" header="0.5" footer="0.5"/>
  <pageSetup fitToHeight="1" fitToWidth="1" horizontalDpi="360" verticalDpi="360" orientation="landscape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212">
    <pageSetUpPr fitToPage="1"/>
  </sheetPr>
  <dimension ref="A1:U62"/>
  <sheetViews>
    <sheetView showGridLines="0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5" width="8.8515625" style="0" customWidth="1"/>
    <col min="6" max="6" width="13.421875" style="0" customWidth="1"/>
    <col min="7" max="9" width="15.7109375" style="0" customWidth="1"/>
    <col min="10" max="12" width="8.8515625" style="0" customWidth="1"/>
    <col min="13" max="13" width="3.7109375" style="0" customWidth="1"/>
    <col min="14" max="14" width="0.2890625" style="0" customWidth="1"/>
  </cols>
  <sheetData>
    <row r="1" spans="1:21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</row>
    <row r="2" spans="1:21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/>
      <c r="O2" s="2"/>
      <c r="P2" s="2"/>
      <c r="Q2" s="2"/>
      <c r="R2" s="2"/>
      <c r="S2" s="2"/>
      <c r="T2" s="2"/>
      <c r="U2" s="2"/>
    </row>
    <row r="3" spans="1:21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5"/>
      <c r="N3" s="5"/>
      <c r="O3" s="2"/>
      <c r="P3" s="2"/>
      <c r="Q3" s="2"/>
      <c r="R3" s="2"/>
      <c r="S3" s="2"/>
      <c r="T3" s="2"/>
      <c r="U3" s="2"/>
    </row>
    <row r="4" spans="1:21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1"/>
      <c r="M4" s="1"/>
      <c r="N4" s="5"/>
      <c r="O4" s="2"/>
      <c r="P4" s="2"/>
      <c r="Q4" s="2"/>
      <c r="R4" s="2"/>
      <c r="S4" s="2"/>
      <c r="T4" s="2"/>
      <c r="U4" s="2"/>
    </row>
    <row r="5" spans="1:21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23"/>
      <c r="M5" s="1"/>
      <c r="N5" s="5"/>
      <c r="O5" s="2"/>
      <c r="P5" s="2"/>
      <c r="Q5" s="2"/>
      <c r="R5" s="2"/>
      <c r="S5" s="2"/>
      <c r="T5" s="2"/>
      <c r="U5" s="2"/>
    </row>
    <row r="6" spans="1:21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23"/>
      <c r="M6" s="1"/>
      <c r="N6" s="5"/>
      <c r="O6" s="2"/>
      <c r="P6" s="2"/>
      <c r="Q6" s="2"/>
      <c r="R6" s="2"/>
      <c r="S6" s="2"/>
      <c r="T6" s="2"/>
      <c r="U6" s="2"/>
    </row>
    <row r="7" spans="1:21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23"/>
      <c r="M7" s="1"/>
      <c r="N7" s="5"/>
      <c r="O7" s="2"/>
      <c r="P7" s="2"/>
      <c r="Q7" s="2"/>
      <c r="R7" s="2"/>
      <c r="S7" s="2"/>
      <c r="T7" s="2"/>
      <c r="U7" s="2"/>
    </row>
    <row r="8" spans="1:21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23"/>
      <c r="M8" s="1"/>
      <c r="N8" s="5"/>
      <c r="O8" s="2"/>
      <c r="P8" s="2"/>
      <c r="Q8" s="2"/>
      <c r="R8" s="2"/>
      <c r="S8" s="2"/>
      <c r="T8" s="2"/>
      <c r="U8" s="2"/>
    </row>
    <row r="9" spans="1:21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6"/>
      <c r="M9" s="1"/>
      <c r="N9" s="5"/>
      <c r="O9" s="2"/>
      <c r="P9" s="2"/>
      <c r="Q9" s="2"/>
      <c r="R9" s="2"/>
      <c r="S9" s="2"/>
      <c r="T9" s="2"/>
      <c r="U9" s="2"/>
    </row>
    <row r="10" spans="1:21" ht="12.75">
      <c r="A10" s="4"/>
      <c r="B10" s="11"/>
      <c r="C10" s="1"/>
      <c r="D10" s="53"/>
      <c r="E10" s="54"/>
      <c r="F10" s="54"/>
      <c r="G10" s="54"/>
      <c r="H10" s="54"/>
      <c r="I10" s="54"/>
      <c r="J10" s="54"/>
      <c r="K10" s="54"/>
      <c r="L10" s="55"/>
      <c r="M10" s="1"/>
      <c r="N10" s="5"/>
      <c r="O10" s="2"/>
      <c r="P10" s="4"/>
      <c r="Q10" s="4"/>
      <c r="R10" s="2"/>
      <c r="S10" s="2"/>
      <c r="T10" s="2"/>
      <c r="U10" s="2"/>
    </row>
    <row r="11" spans="1:21" ht="12.75">
      <c r="A11" s="4"/>
      <c r="B11" s="11"/>
      <c r="C11" s="1"/>
      <c r="D11" s="59"/>
      <c r="E11" s="52"/>
      <c r="F11" s="76"/>
      <c r="G11" s="76"/>
      <c r="H11" s="76"/>
      <c r="I11" s="76"/>
      <c r="J11" s="52"/>
      <c r="K11" s="52"/>
      <c r="L11" s="61"/>
      <c r="M11" s="1"/>
      <c r="N11" s="5"/>
      <c r="O11" s="2"/>
      <c r="P11" s="2"/>
      <c r="Q11" s="2"/>
      <c r="R11" s="2"/>
      <c r="S11" s="2"/>
      <c r="T11" s="2"/>
      <c r="U11" s="2"/>
    </row>
    <row r="12" spans="1:21" ht="12.75">
      <c r="A12" s="4"/>
      <c r="B12" s="11"/>
      <c r="C12" s="1"/>
      <c r="D12" s="59"/>
      <c r="E12" s="76" t="s">
        <v>67</v>
      </c>
      <c r="F12" s="76"/>
      <c r="G12" s="77"/>
      <c r="H12" s="76"/>
      <c r="I12" s="76"/>
      <c r="J12" s="52"/>
      <c r="K12" s="52"/>
      <c r="L12" s="61"/>
      <c r="M12" s="1"/>
      <c r="N12" s="5"/>
      <c r="O12" s="2"/>
      <c r="P12" s="2"/>
      <c r="Q12" s="2"/>
      <c r="R12" s="2"/>
      <c r="S12" s="2"/>
      <c r="T12" s="2"/>
      <c r="U12" s="2"/>
    </row>
    <row r="13" spans="1:21" ht="12.75">
      <c r="A13" s="4"/>
      <c r="B13" s="11"/>
      <c r="C13" s="1"/>
      <c r="D13" s="59"/>
      <c r="E13" s="76" t="s">
        <v>68</v>
      </c>
      <c r="F13" s="76"/>
      <c r="G13" s="80">
        <v>0.12</v>
      </c>
      <c r="H13" s="76"/>
      <c r="I13" s="76"/>
      <c r="J13" s="52"/>
      <c r="K13" s="52"/>
      <c r="L13" s="61"/>
      <c r="M13" s="1"/>
      <c r="N13" s="5"/>
      <c r="O13" s="2"/>
      <c r="P13" s="2"/>
      <c r="Q13" s="2"/>
      <c r="R13" s="2"/>
      <c r="S13" s="2"/>
      <c r="T13" s="2"/>
      <c r="U13" s="2"/>
    </row>
    <row r="14" spans="1:21" ht="12.75">
      <c r="A14" s="4"/>
      <c r="B14" s="11"/>
      <c r="C14" s="1"/>
      <c r="D14" s="59"/>
      <c r="E14" s="76"/>
      <c r="F14" s="76"/>
      <c r="G14" s="76"/>
      <c r="H14" s="76"/>
      <c r="I14" s="76"/>
      <c r="J14" s="60"/>
      <c r="K14" s="52"/>
      <c r="L14" s="61"/>
      <c r="M14" s="1"/>
      <c r="N14" s="5"/>
      <c r="O14" s="2"/>
      <c r="P14" s="2"/>
      <c r="Q14" s="2"/>
      <c r="R14" s="2"/>
      <c r="S14" s="2"/>
      <c r="T14" s="2"/>
      <c r="U14" s="2"/>
    </row>
    <row r="15" spans="1:21" ht="12.75">
      <c r="A15" s="4"/>
      <c r="B15" s="11"/>
      <c r="C15" s="1"/>
      <c r="D15" s="59"/>
      <c r="E15" s="76"/>
      <c r="F15" s="76"/>
      <c r="G15" s="81" t="s">
        <v>69</v>
      </c>
      <c r="H15" s="81" t="s">
        <v>70</v>
      </c>
      <c r="I15" s="81" t="s">
        <v>71</v>
      </c>
      <c r="J15" s="38"/>
      <c r="K15" s="29"/>
      <c r="L15" s="61"/>
      <c r="M15" s="1"/>
      <c r="N15" s="5"/>
      <c r="O15" s="2"/>
      <c r="P15" s="2"/>
      <c r="Q15" s="2"/>
      <c r="R15" s="2"/>
      <c r="S15" s="2"/>
      <c r="T15" s="2"/>
      <c r="U15" s="2"/>
    </row>
    <row r="16" spans="1:21" ht="12.75">
      <c r="A16" s="4"/>
      <c r="B16" s="11"/>
      <c r="C16" s="1"/>
      <c r="D16" s="59"/>
      <c r="E16" s="76" t="s">
        <v>72</v>
      </c>
      <c r="F16" s="76"/>
      <c r="G16" s="79">
        <v>100</v>
      </c>
      <c r="H16" s="79">
        <v>30</v>
      </c>
      <c r="I16" s="79">
        <v>50</v>
      </c>
      <c r="J16" s="38"/>
      <c r="K16" s="29"/>
      <c r="L16" s="61"/>
      <c r="M16" s="1"/>
      <c r="N16" s="5"/>
      <c r="O16" s="2"/>
      <c r="P16" s="2"/>
      <c r="Q16" s="2"/>
      <c r="R16" s="2"/>
      <c r="S16" s="2"/>
      <c r="T16" s="2"/>
      <c r="U16" s="2"/>
    </row>
    <row r="17" spans="1:21" ht="12.75">
      <c r="A17" s="4"/>
      <c r="B17" s="11"/>
      <c r="C17" s="1"/>
      <c r="D17" s="59"/>
      <c r="E17" s="76" t="s">
        <v>73</v>
      </c>
      <c r="F17" s="76"/>
      <c r="G17" s="80">
        <v>0.03</v>
      </c>
      <c r="H17" s="80">
        <v>0.05</v>
      </c>
      <c r="I17" s="80">
        <v>0.03</v>
      </c>
      <c r="J17" s="38"/>
      <c r="K17" s="29"/>
      <c r="L17" s="61"/>
      <c r="M17" s="1"/>
      <c r="N17" s="5"/>
      <c r="O17" s="2"/>
      <c r="P17" s="2"/>
      <c r="Q17" s="2"/>
      <c r="R17" s="2"/>
      <c r="S17" s="2"/>
      <c r="T17" s="2"/>
      <c r="U17" s="2"/>
    </row>
    <row r="18" spans="1:21" ht="12.75">
      <c r="A18" s="4"/>
      <c r="B18" s="11"/>
      <c r="C18" s="1"/>
      <c r="D18" s="59"/>
      <c r="E18" s="82" t="s">
        <v>91</v>
      </c>
      <c r="F18" s="76"/>
      <c r="G18" s="80">
        <v>0.2</v>
      </c>
      <c r="H18" s="80">
        <v>0.18</v>
      </c>
      <c r="I18" s="80">
        <v>0.22</v>
      </c>
      <c r="J18" s="38"/>
      <c r="K18" s="29"/>
      <c r="L18" s="61"/>
      <c r="M18" s="1"/>
      <c r="N18" s="5"/>
      <c r="O18" s="2"/>
      <c r="P18" s="2"/>
      <c r="Q18" s="2"/>
      <c r="R18" s="2"/>
      <c r="S18" s="2"/>
      <c r="T18" s="2"/>
      <c r="U18" s="2"/>
    </row>
    <row r="19" spans="1:21" ht="12.75">
      <c r="A19" s="4"/>
      <c r="B19" s="11"/>
      <c r="C19" s="1"/>
      <c r="D19" s="59"/>
      <c r="E19" s="82" t="s">
        <v>92</v>
      </c>
      <c r="F19" s="76"/>
      <c r="G19" s="80">
        <v>0.75</v>
      </c>
      <c r="H19" s="80">
        <v>0.8</v>
      </c>
      <c r="I19" s="80">
        <v>0.9</v>
      </c>
      <c r="J19" s="38"/>
      <c r="K19" s="29"/>
      <c r="L19" s="61"/>
      <c r="M19" s="1"/>
      <c r="N19" s="5"/>
      <c r="O19" s="2"/>
      <c r="P19" s="2"/>
      <c r="Q19" s="2"/>
      <c r="R19" s="2"/>
      <c r="S19" s="2"/>
      <c r="T19" s="2"/>
      <c r="U19" s="2"/>
    </row>
    <row r="20" spans="1:21" ht="12.75">
      <c r="A20" s="4"/>
      <c r="B20" s="11"/>
      <c r="C20" s="1"/>
      <c r="D20" s="59"/>
      <c r="E20" s="82" t="s">
        <v>93</v>
      </c>
      <c r="F20" s="76"/>
      <c r="G20" s="80">
        <v>0.6</v>
      </c>
      <c r="H20" s="80">
        <v>0.65</v>
      </c>
      <c r="I20" s="80">
        <v>0.75</v>
      </c>
      <c r="J20" s="38"/>
      <c r="K20" s="29"/>
      <c r="L20" s="61"/>
      <c r="M20" s="1"/>
      <c r="N20" s="5"/>
      <c r="O20" s="2"/>
      <c r="P20" s="2"/>
      <c r="Q20" s="2"/>
      <c r="R20" s="2"/>
      <c r="S20" s="2"/>
      <c r="T20" s="2"/>
      <c r="U20" s="2"/>
    </row>
    <row r="21" spans="1:21" ht="12.75">
      <c r="A21" s="4"/>
      <c r="B21" s="11"/>
      <c r="C21" s="1"/>
      <c r="D21" s="59"/>
      <c r="E21" s="76" t="s">
        <v>74</v>
      </c>
      <c r="F21" s="76"/>
      <c r="G21" s="77">
        <v>3</v>
      </c>
      <c r="H21" s="77">
        <v>1</v>
      </c>
      <c r="I21" s="77">
        <v>2</v>
      </c>
      <c r="J21" s="38"/>
      <c r="K21" s="29"/>
      <c r="L21" s="61"/>
      <c r="M21" s="1"/>
      <c r="N21" s="5"/>
      <c r="O21" s="2"/>
      <c r="P21" s="2"/>
      <c r="Q21" s="2"/>
      <c r="R21" s="2"/>
      <c r="S21" s="2"/>
      <c r="T21" s="2"/>
      <c r="U21" s="2"/>
    </row>
    <row r="22" spans="1:21" ht="12.75">
      <c r="A22" s="4"/>
      <c r="B22" s="11"/>
      <c r="C22" s="1"/>
      <c r="D22" s="59"/>
      <c r="E22" s="35"/>
      <c r="F22" s="35"/>
      <c r="G22" s="52"/>
      <c r="H22" s="33"/>
      <c r="I22" s="33"/>
      <c r="J22" s="52"/>
      <c r="K22" s="52"/>
      <c r="L22" s="61"/>
      <c r="M22" s="1"/>
      <c r="N22" s="5"/>
      <c r="O22" s="2"/>
      <c r="P22" s="2"/>
      <c r="Q22" s="2"/>
      <c r="R22" s="2"/>
      <c r="S22" s="2"/>
      <c r="T22" s="2"/>
      <c r="U22" s="2"/>
    </row>
    <row r="23" spans="1:21" ht="12.75">
      <c r="A23" s="4"/>
      <c r="B23" s="11"/>
      <c r="C23" s="1"/>
      <c r="D23" s="104" t="s">
        <v>45</v>
      </c>
      <c r="E23" s="107"/>
      <c r="F23" s="107"/>
      <c r="G23" s="107"/>
      <c r="H23" s="107"/>
      <c r="I23" s="107"/>
      <c r="J23" s="107"/>
      <c r="K23" s="107"/>
      <c r="L23" s="108"/>
      <c r="M23" s="1"/>
      <c r="N23" s="5"/>
      <c r="O23" s="2"/>
      <c r="P23" s="2"/>
      <c r="Q23" s="2"/>
      <c r="R23" s="2"/>
      <c r="S23" s="2"/>
      <c r="T23" s="2"/>
      <c r="U23" s="2"/>
    </row>
    <row r="24" spans="1:21" ht="13.5" thickBot="1">
      <c r="A24" s="4"/>
      <c r="B24" s="11"/>
      <c r="C24" s="1"/>
      <c r="D24" s="70"/>
      <c r="E24" s="71"/>
      <c r="F24" s="71"/>
      <c r="G24" s="71"/>
      <c r="H24" s="71"/>
      <c r="I24" s="71"/>
      <c r="J24" s="71"/>
      <c r="K24" s="71"/>
      <c r="L24" s="72"/>
      <c r="M24" s="1"/>
      <c r="N24" s="5"/>
      <c r="O24" s="2"/>
      <c r="P24" s="2"/>
      <c r="Q24" s="2"/>
      <c r="R24" s="2"/>
      <c r="S24" s="2"/>
      <c r="T24" s="2"/>
      <c r="U24" s="2"/>
    </row>
    <row r="25" spans="1:21" ht="12.75">
      <c r="A25" s="4"/>
      <c r="B25" s="11"/>
      <c r="C25" s="1"/>
      <c r="D25" s="103"/>
      <c r="E25" s="103"/>
      <c r="F25" s="103"/>
      <c r="G25" s="103"/>
      <c r="H25" s="103"/>
      <c r="I25" s="103"/>
      <c r="J25" s="103"/>
      <c r="K25" s="103"/>
      <c r="L25" s="103"/>
      <c r="M25" s="1"/>
      <c r="N25" s="5"/>
      <c r="O25" s="2"/>
      <c r="P25" s="2"/>
      <c r="Q25" s="2"/>
      <c r="R25" s="2"/>
      <c r="S25" s="2"/>
      <c r="T25" s="2"/>
      <c r="U25" s="2"/>
    </row>
    <row r="26" spans="1:21" ht="12.75">
      <c r="A26" s="4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6"/>
      <c r="N26" s="17"/>
      <c r="O26" s="2"/>
      <c r="P26" s="2"/>
      <c r="Q26" s="2"/>
      <c r="R26" s="2"/>
      <c r="S26" s="2"/>
      <c r="T26" s="2"/>
      <c r="U26" s="2"/>
    </row>
    <row r="27" spans="1:21" ht="1.5" customHeight="1">
      <c r="A27" s="2"/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2"/>
      <c r="P27" s="2"/>
      <c r="Q27" s="2"/>
      <c r="R27" s="2"/>
      <c r="S27" s="2"/>
      <c r="T27" s="2"/>
      <c r="U27" s="2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2"/>
      <c r="C36" s="2"/>
      <c r="D36" s="51">
        <v>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51"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51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51">
        <v>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51">
        <v>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51">
        <v>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51">
        <v>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51">
        <v>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51">
        <v>10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51">
        <v>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51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51">
        <v>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51">
        <v>14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51">
        <v>15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51">
        <v>16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51">
        <v>17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51">
        <v>18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51">
        <v>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51">
        <v>20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51">
        <v>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</row>
    <row r="56" spans="1:21" ht="12.75">
      <c r="A56" s="2"/>
      <c r="B56" s="2"/>
      <c r="C56" s="2"/>
      <c r="D56" s="51">
        <v>19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</row>
    <row r="57" ht="12.75">
      <c r="D57" s="51"/>
    </row>
    <row r="62" ht="12.75">
      <c r="D62">
        <v>8</v>
      </c>
    </row>
  </sheetData>
  <sheetProtection/>
  <mergeCells count="2">
    <mergeCell ref="D23:L23"/>
    <mergeCell ref="D25:L25"/>
  </mergeCells>
  <printOptions horizontalCentered="1"/>
  <pageMargins left="0.75" right="0.75" top="1" bottom="1" header="0.5" footer="0.5"/>
  <pageSetup fitToHeight="1" fitToWidth="1" horizontalDpi="360" verticalDpi="360" orientation="landscape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213">
    <pageSetUpPr fitToPage="1"/>
  </sheetPr>
  <dimension ref="A1:AF55"/>
  <sheetViews>
    <sheetView showGridLines="0"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3.7109375" style="0" customWidth="1"/>
    <col min="2" max="2" width="0.2890625" style="0" customWidth="1"/>
    <col min="3" max="3" width="3.421875" style="0" customWidth="1"/>
    <col min="4" max="5" width="8.8515625" style="0" customWidth="1"/>
    <col min="6" max="6" width="7.00390625" style="0" customWidth="1"/>
    <col min="7" max="7" width="11.8515625" style="0" customWidth="1"/>
    <col min="8" max="8" width="15.421875" style="0" customWidth="1"/>
    <col min="9" max="9" width="13.28125" style="0" customWidth="1"/>
    <col min="10" max="10" width="14.140625" style="0" customWidth="1"/>
    <col min="11" max="11" width="10.00390625" style="0" customWidth="1"/>
    <col min="12" max="12" width="11.00390625" style="0" customWidth="1"/>
    <col min="13" max="13" width="10.8515625" style="0" customWidth="1"/>
    <col min="14" max="14" width="9.28125" style="0" customWidth="1"/>
    <col min="15" max="15" width="10.7109375" style="0" customWidth="1"/>
    <col min="16" max="16" width="10.140625" style="0" customWidth="1"/>
    <col min="17" max="17" width="9.8515625" style="0" customWidth="1"/>
    <col min="18" max="18" width="12.28125" style="0" customWidth="1"/>
    <col min="19" max="19" width="11.140625" style="0" customWidth="1"/>
    <col min="20" max="20" width="13.421875" style="0" customWidth="1"/>
    <col min="21" max="21" width="12.7109375" style="0" customWidth="1"/>
    <col min="22" max="22" width="10.28125" style="0" customWidth="1"/>
    <col min="23" max="23" width="8.8515625" style="0" customWidth="1"/>
    <col min="24" max="24" width="3.7109375" style="0" customWidth="1"/>
    <col min="25" max="25" width="0.13671875" style="0" customWidth="1"/>
  </cols>
  <sheetData>
    <row r="1" spans="1:32" ht="17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</row>
    <row r="2" spans="1:32" ht="1.5" customHeight="1">
      <c r="A2" s="2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6"/>
      <c r="Z2" s="2"/>
      <c r="AA2" s="2"/>
      <c r="AB2" s="2"/>
      <c r="AC2" s="2"/>
      <c r="AD2" s="2"/>
      <c r="AE2" s="2"/>
      <c r="AF2" s="2"/>
    </row>
    <row r="3" spans="1:32" ht="12" customHeight="1" thickBot="1">
      <c r="A3" s="4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"/>
      <c r="Y3" s="5"/>
      <c r="Z3" s="2"/>
      <c r="AA3" s="2"/>
      <c r="AB3" s="2"/>
      <c r="AC3" s="2"/>
      <c r="AD3" s="2"/>
      <c r="AE3" s="2"/>
      <c r="AF3" s="2"/>
    </row>
    <row r="4" spans="1:32" ht="12.75">
      <c r="A4" s="4"/>
      <c r="B4" s="11"/>
      <c r="C4" s="1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1"/>
      <c r="Y4" s="5"/>
      <c r="Z4" s="2"/>
      <c r="AA4" s="2"/>
      <c r="AB4" s="2"/>
      <c r="AC4" s="2"/>
      <c r="AD4" s="2"/>
      <c r="AE4" s="2"/>
      <c r="AF4" s="2"/>
    </row>
    <row r="5" spans="1:32" ht="12.75">
      <c r="A5" s="4"/>
      <c r="B5" s="11"/>
      <c r="C5" s="1"/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3"/>
      <c r="X5" s="1"/>
      <c r="Y5" s="5"/>
      <c r="Z5" s="2"/>
      <c r="AA5" s="2"/>
      <c r="AB5" s="2"/>
      <c r="AC5" s="2"/>
      <c r="AD5" s="2"/>
      <c r="AE5" s="2"/>
      <c r="AF5" s="2"/>
    </row>
    <row r="6" spans="1:32" ht="12.75">
      <c r="A6" s="4"/>
      <c r="B6" s="11"/>
      <c r="C6" s="1"/>
      <c r="D6" s="2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3"/>
      <c r="X6" s="1"/>
      <c r="Y6" s="5"/>
      <c r="Z6" s="2"/>
      <c r="AA6" s="2"/>
      <c r="AB6" s="2"/>
      <c r="AC6" s="2"/>
      <c r="AD6" s="2"/>
      <c r="AE6" s="2"/>
      <c r="AF6" s="2"/>
    </row>
    <row r="7" spans="1:32" ht="12.75">
      <c r="A7" s="4"/>
      <c r="B7" s="11"/>
      <c r="C7" s="1"/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3"/>
      <c r="X7" s="1"/>
      <c r="Y7" s="5"/>
      <c r="Z7" s="2"/>
      <c r="AA7" s="2"/>
      <c r="AB7" s="2"/>
      <c r="AC7" s="2"/>
      <c r="AD7" s="2"/>
      <c r="AE7" s="2"/>
      <c r="AF7" s="2"/>
    </row>
    <row r="8" spans="1:32" ht="12.75">
      <c r="A8" s="4"/>
      <c r="B8" s="11"/>
      <c r="C8" s="1"/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3"/>
      <c r="X8" s="1"/>
      <c r="Y8" s="5"/>
      <c r="Z8" s="2"/>
      <c r="AA8" s="2"/>
      <c r="AB8" s="2"/>
      <c r="AC8" s="2"/>
      <c r="AD8" s="2"/>
      <c r="AE8" s="2"/>
      <c r="AF8" s="2"/>
    </row>
    <row r="9" spans="1:32" ht="13.5" thickBot="1">
      <c r="A9" s="4"/>
      <c r="B9" s="11"/>
      <c r="C9" s="1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1"/>
      <c r="Y9" s="5"/>
      <c r="Z9" s="2"/>
      <c r="AA9" s="2"/>
      <c r="AB9" s="2"/>
      <c r="AC9" s="2"/>
      <c r="AD9" s="2"/>
      <c r="AE9" s="2"/>
      <c r="AF9" s="2"/>
    </row>
    <row r="10" spans="1:32" ht="12.75">
      <c r="A10" s="4"/>
      <c r="B10" s="11"/>
      <c r="C10" s="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23"/>
      <c r="X10" s="1"/>
      <c r="Y10" s="5"/>
      <c r="Z10" s="2"/>
      <c r="AA10" s="4"/>
      <c r="AB10" s="4"/>
      <c r="AC10" s="2"/>
      <c r="AD10" s="2"/>
      <c r="AE10" s="2"/>
      <c r="AF10" s="2"/>
    </row>
    <row r="11" spans="1:32" ht="12.75">
      <c r="A11" s="4"/>
      <c r="B11" s="11"/>
      <c r="C11" s="1"/>
      <c r="D11" s="59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23"/>
      <c r="X11" s="1"/>
      <c r="Y11" s="5"/>
      <c r="Z11" s="2"/>
      <c r="AA11" s="4"/>
      <c r="AB11" s="4"/>
      <c r="AC11" s="2"/>
      <c r="AD11" s="2"/>
      <c r="AE11" s="2"/>
      <c r="AF11" s="2"/>
    </row>
    <row r="12" spans="1:32" ht="12.75">
      <c r="A12" s="4"/>
      <c r="B12" s="11"/>
      <c r="C12" s="1"/>
      <c r="D12" s="59"/>
      <c r="E12" s="63"/>
      <c r="F12" s="52"/>
      <c r="G12" s="52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52"/>
      <c r="T12" s="52"/>
      <c r="U12" s="52"/>
      <c r="V12" s="52"/>
      <c r="W12" s="23"/>
      <c r="X12" s="1"/>
      <c r="Y12" s="5"/>
      <c r="Z12" s="2"/>
      <c r="AA12" s="4"/>
      <c r="AB12" s="30"/>
      <c r="AC12" s="2"/>
      <c r="AD12" s="2"/>
      <c r="AE12" s="2"/>
      <c r="AF12" s="2"/>
    </row>
    <row r="13" spans="1:32" ht="12.75">
      <c r="A13" s="4"/>
      <c r="B13" s="11"/>
      <c r="C13" s="1"/>
      <c r="D13" s="59"/>
      <c r="E13" s="52"/>
      <c r="F13" s="41"/>
      <c r="G13" s="76"/>
      <c r="H13" s="110" t="s">
        <v>75</v>
      </c>
      <c r="I13" s="110"/>
      <c r="J13" s="110"/>
      <c r="K13" s="110" t="s">
        <v>76</v>
      </c>
      <c r="L13" s="110"/>
      <c r="M13" s="110"/>
      <c r="N13" s="110" t="s">
        <v>77</v>
      </c>
      <c r="O13" s="110"/>
      <c r="P13" s="110"/>
      <c r="Q13" s="110" t="s">
        <v>78</v>
      </c>
      <c r="R13" s="110"/>
      <c r="S13" s="110"/>
      <c r="T13" s="110" t="s">
        <v>79</v>
      </c>
      <c r="U13" s="110"/>
      <c r="V13" s="110"/>
      <c r="W13" s="23"/>
      <c r="X13" s="1"/>
      <c r="Y13" s="5"/>
      <c r="Z13" s="2"/>
      <c r="AA13" s="2"/>
      <c r="AB13" s="2"/>
      <c r="AC13" s="2"/>
      <c r="AD13" s="2"/>
      <c r="AE13" s="2"/>
      <c r="AF13" s="2"/>
    </row>
    <row r="14" spans="1:32" ht="12.75">
      <c r="A14" s="4"/>
      <c r="B14" s="11"/>
      <c r="C14" s="1"/>
      <c r="D14" s="59"/>
      <c r="E14" s="52"/>
      <c r="F14" s="27"/>
      <c r="G14" s="76"/>
      <c r="H14" s="83" t="s">
        <v>69</v>
      </c>
      <c r="I14" s="83" t="s">
        <v>70</v>
      </c>
      <c r="J14" s="83" t="s">
        <v>71</v>
      </c>
      <c r="K14" s="83" t="s">
        <v>69</v>
      </c>
      <c r="L14" s="83" t="s">
        <v>70</v>
      </c>
      <c r="M14" s="83" t="s">
        <v>71</v>
      </c>
      <c r="N14" s="83" t="s">
        <v>69</v>
      </c>
      <c r="O14" s="83" t="s">
        <v>70</v>
      </c>
      <c r="P14" s="83" t="s">
        <v>71</v>
      </c>
      <c r="Q14" s="83" t="s">
        <v>69</v>
      </c>
      <c r="R14" s="83" t="s">
        <v>70</v>
      </c>
      <c r="S14" s="83" t="s">
        <v>71</v>
      </c>
      <c r="T14" s="83" t="s">
        <v>69</v>
      </c>
      <c r="U14" s="83" t="s">
        <v>70</v>
      </c>
      <c r="V14" s="83" t="s">
        <v>71</v>
      </c>
      <c r="W14" s="23"/>
      <c r="X14" s="1"/>
      <c r="Y14" s="5"/>
      <c r="Z14" s="2"/>
      <c r="AA14" s="2"/>
      <c r="AB14" s="2"/>
      <c r="AC14" s="2"/>
      <c r="AD14" s="2"/>
      <c r="AE14" s="2"/>
      <c r="AF14" s="2"/>
    </row>
    <row r="15" spans="1:32" ht="12.75">
      <c r="A15" s="4"/>
      <c r="B15" s="11"/>
      <c r="C15" s="1"/>
      <c r="D15" s="59"/>
      <c r="E15" s="52"/>
      <c r="F15" s="27"/>
      <c r="G15" s="84">
        <v>1</v>
      </c>
      <c r="H15" s="44">
        <f>'Complex Model-Assumptions'!G16</f>
        <v>100</v>
      </c>
      <c r="I15" s="44">
        <f>'Complex Model-Assumptions'!H16</f>
        <v>30</v>
      </c>
      <c r="J15" s="44">
        <f>'Complex Model-Assumptions'!I16</f>
        <v>50</v>
      </c>
      <c r="K15" s="45">
        <f>'Complex Model-Assumptions'!G$18</f>
        <v>0.2</v>
      </c>
      <c r="L15" s="45">
        <f>'Complex Model-Assumptions'!H$18</f>
        <v>0.18</v>
      </c>
      <c r="M15" s="45">
        <f>'Complex Model-Assumptions'!I$18</f>
        <v>0.22</v>
      </c>
      <c r="N15" s="45">
        <f>'Complex Model-Assumptions'!G19</f>
        <v>0.75</v>
      </c>
      <c r="O15" s="45">
        <f>'Complex Model-Assumptions'!H19</f>
        <v>0.8</v>
      </c>
      <c r="P15" s="45">
        <f>'Complex Model-Assumptions'!I19</f>
        <v>0.9</v>
      </c>
      <c r="Q15" s="45">
        <v>1</v>
      </c>
      <c r="R15" s="45">
        <v>1</v>
      </c>
      <c r="S15" s="45">
        <v>1</v>
      </c>
      <c r="T15" s="44">
        <f aca="true" t="shared" si="0" ref="T15:V17">+Q15*K15*H15</f>
        <v>20</v>
      </c>
      <c r="U15" s="44">
        <f t="shared" si="0"/>
        <v>5.3999999999999995</v>
      </c>
      <c r="V15" s="44">
        <f t="shared" si="0"/>
        <v>11</v>
      </c>
      <c r="W15" s="23"/>
      <c r="X15" s="1"/>
      <c r="Y15" s="5"/>
      <c r="Z15" s="2"/>
      <c r="AA15" s="2"/>
      <c r="AB15" s="2"/>
      <c r="AC15" s="2"/>
      <c r="AD15" s="2"/>
      <c r="AE15" s="2"/>
      <c r="AF15" s="2"/>
    </row>
    <row r="16" spans="1:32" ht="12.75">
      <c r="A16" s="4"/>
      <c r="B16" s="11"/>
      <c r="C16" s="1"/>
      <c r="D16" s="59"/>
      <c r="E16" s="52"/>
      <c r="F16" s="27"/>
      <c r="G16" s="84">
        <v>2</v>
      </c>
      <c r="H16" s="44">
        <f>IF(INT(($G16-1)/'Complex Model-Assumptions'!G$21)=($G16-1)/'Complex Model-Assumptions'!G$21,'Complex Model-Assumptions'!G$16*(1+'Complex Model-Assumptions'!G$17)^'Complex Model-Calculations'!$G15,0)</f>
        <v>0</v>
      </c>
      <c r="I16" s="44">
        <f>IF(INT(($G16-1)/'Complex Model-Assumptions'!H$21)=($G16-1)/'Complex Model-Assumptions'!H$21,'Complex Model-Assumptions'!H$16*(1+'Complex Model-Assumptions'!H$17)^'Complex Model-Calculations'!$G15,0)</f>
        <v>31.5</v>
      </c>
      <c r="J16" s="44">
        <f>IF(INT(($G16-1)/'Complex Model-Assumptions'!I$21)=($G16-1)/'Complex Model-Assumptions'!I$21,'Complex Model-Assumptions'!I$16*(1+'Complex Model-Assumptions'!I$17)^'Complex Model-Calculations'!$G15,0)</f>
        <v>0</v>
      </c>
      <c r="K16" s="45">
        <f>'Complex Model-Assumptions'!G$18</f>
        <v>0.2</v>
      </c>
      <c r="L16" s="45">
        <f>'Complex Model-Assumptions'!H$18</f>
        <v>0.18</v>
      </c>
      <c r="M16" s="45">
        <f>'Complex Model-Assumptions'!I$18</f>
        <v>0.22</v>
      </c>
      <c r="N16" s="45">
        <f>'Complex Model-Assumptions'!G$20</f>
        <v>0.6</v>
      </c>
      <c r="O16" s="45">
        <f>'Complex Model-Assumptions'!H$20</f>
        <v>0.65</v>
      </c>
      <c r="P16" s="45">
        <f>'Complex Model-Assumptions'!I$20</f>
        <v>0.75</v>
      </c>
      <c r="Q16" s="45">
        <f aca="true" t="shared" si="1" ref="Q16:S17">+Q15*N15</f>
        <v>0.75</v>
      </c>
      <c r="R16" s="45">
        <f t="shared" si="1"/>
        <v>0.8</v>
      </c>
      <c r="S16" s="45">
        <f t="shared" si="1"/>
        <v>0.9</v>
      </c>
      <c r="T16" s="44">
        <f t="shared" si="0"/>
        <v>0</v>
      </c>
      <c r="U16" s="44">
        <f t="shared" si="0"/>
        <v>4.536</v>
      </c>
      <c r="V16" s="44">
        <f t="shared" si="0"/>
        <v>0</v>
      </c>
      <c r="W16" s="23"/>
      <c r="X16" s="1"/>
      <c r="Y16" s="5"/>
      <c r="Z16" s="2"/>
      <c r="AA16" s="2"/>
      <c r="AB16" s="2"/>
      <c r="AC16" s="2"/>
      <c r="AD16" s="2"/>
      <c r="AE16" s="2"/>
      <c r="AF16" s="2"/>
    </row>
    <row r="17" spans="1:32" ht="12.75">
      <c r="A17" s="4"/>
      <c r="B17" s="11"/>
      <c r="C17" s="1"/>
      <c r="D17" s="59"/>
      <c r="E17" s="52"/>
      <c r="F17" s="27"/>
      <c r="G17" s="84">
        <v>3</v>
      </c>
      <c r="H17" s="44">
        <f>IF(INT(($G17-1)/'Complex Model-Assumptions'!G$21)=($G17-1)/'Complex Model-Assumptions'!G$21,'Complex Model-Assumptions'!G$16*(1+'Complex Model-Assumptions'!G$17)^'Complex Model-Calculations'!$G16,0)</f>
        <v>0</v>
      </c>
      <c r="I17" s="44">
        <f>IF(INT(($G17-1)/'Complex Model-Assumptions'!H$21)=($G17-1)/'Complex Model-Assumptions'!H$21,'Complex Model-Assumptions'!H$16*(1+'Complex Model-Assumptions'!H$17)^'Complex Model-Calculations'!$G16,0)</f>
        <v>33.075</v>
      </c>
      <c r="J17" s="44">
        <f>IF(INT(($G17-1)/'Complex Model-Assumptions'!I$21)=($G17-1)/'Complex Model-Assumptions'!I$21,'Complex Model-Assumptions'!I$16*(1+'Complex Model-Assumptions'!I$17)^'Complex Model-Calculations'!$G16,0)</f>
        <v>53.044999999999995</v>
      </c>
      <c r="K17" s="45">
        <f>'Complex Model-Assumptions'!G$18</f>
        <v>0.2</v>
      </c>
      <c r="L17" s="45">
        <f>'Complex Model-Assumptions'!H$18</f>
        <v>0.18</v>
      </c>
      <c r="M17" s="45">
        <f>'Complex Model-Assumptions'!I$18</f>
        <v>0.22</v>
      </c>
      <c r="N17" s="45">
        <f>'Complex Model-Assumptions'!G$20</f>
        <v>0.6</v>
      </c>
      <c r="O17" s="45">
        <f>'Complex Model-Assumptions'!H$20</f>
        <v>0.65</v>
      </c>
      <c r="P17" s="45">
        <f>'Complex Model-Assumptions'!I$20</f>
        <v>0.75</v>
      </c>
      <c r="Q17" s="45">
        <f t="shared" si="1"/>
        <v>0.44999999999999996</v>
      </c>
      <c r="R17" s="45">
        <f t="shared" si="1"/>
        <v>0.52</v>
      </c>
      <c r="S17" s="45">
        <f t="shared" si="1"/>
        <v>0.675</v>
      </c>
      <c r="T17" s="44">
        <f t="shared" si="0"/>
        <v>0</v>
      </c>
      <c r="U17" s="44">
        <f t="shared" si="0"/>
        <v>3.0958200000000002</v>
      </c>
      <c r="V17" s="44">
        <f t="shared" si="0"/>
        <v>7.8771825</v>
      </c>
      <c r="W17" s="23"/>
      <c r="X17" s="1"/>
      <c r="Y17" s="5"/>
      <c r="Z17" s="2"/>
      <c r="AA17" s="2"/>
      <c r="AB17" s="2"/>
      <c r="AC17" s="2"/>
      <c r="AD17" s="2"/>
      <c r="AE17" s="2"/>
      <c r="AF17" s="2"/>
    </row>
    <row r="18" spans="1:32" ht="12.75">
      <c r="A18" s="4"/>
      <c r="B18" s="11"/>
      <c r="C18" s="1"/>
      <c r="D18" s="59"/>
      <c r="E18" s="52"/>
      <c r="F18" s="27"/>
      <c r="G18" s="84">
        <v>4</v>
      </c>
      <c r="H18" s="44">
        <f>IF(INT(($G18-1)/'Complex Model-Assumptions'!G$21)=($G18-1)/'Complex Model-Assumptions'!G$21,'Complex Model-Assumptions'!G$16*(1+'Complex Model-Assumptions'!G$17)^'Complex Model-Calculations'!$G17,0)</f>
        <v>109.2727</v>
      </c>
      <c r="I18" s="44">
        <f>IF(INT(($G18-1)/'Complex Model-Assumptions'!H$21)=($G18-1)/'Complex Model-Assumptions'!H$21,'Complex Model-Assumptions'!H$16*(1+'Complex Model-Assumptions'!H$17)^'Complex Model-Calculations'!$G17,0)</f>
        <v>34.728750000000005</v>
      </c>
      <c r="J18" s="44">
        <f>IF(INT(($G18-1)/'Complex Model-Assumptions'!I$21)=($G18-1)/'Complex Model-Assumptions'!I$21,'Complex Model-Assumptions'!I$16*(1+'Complex Model-Assumptions'!I$17)^'Complex Model-Calculations'!$G17,0)</f>
        <v>0</v>
      </c>
      <c r="K18" s="45">
        <f>'Complex Model-Assumptions'!G$18</f>
        <v>0.2</v>
      </c>
      <c r="L18" s="45">
        <f>'Complex Model-Assumptions'!H$18</f>
        <v>0.18</v>
      </c>
      <c r="M18" s="45">
        <f>'Complex Model-Assumptions'!I$18</f>
        <v>0.22</v>
      </c>
      <c r="N18" s="45">
        <f>'Complex Model-Assumptions'!G$20</f>
        <v>0.6</v>
      </c>
      <c r="O18" s="45">
        <f>'Complex Model-Assumptions'!H$20</f>
        <v>0.65</v>
      </c>
      <c r="P18" s="45">
        <f>'Complex Model-Assumptions'!I$20</f>
        <v>0.75</v>
      </c>
      <c r="Q18" s="45">
        <f aca="true" t="shared" si="2" ref="Q18:S22">+Q17*N17</f>
        <v>0.26999999999999996</v>
      </c>
      <c r="R18" s="45">
        <f t="shared" si="2"/>
        <v>0.338</v>
      </c>
      <c r="S18" s="45">
        <f t="shared" si="2"/>
        <v>0.5062500000000001</v>
      </c>
      <c r="T18" s="44">
        <f aca="true" t="shared" si="3" ref="T18:V22">+Q18*K18*H18</f>
        <v>5.900725799999999</v>
      </c>
      <c r="U18" s="44">
        <f t="shared" si="3"/>
        <v>2.1128971500000007</v>
      </c>
      <c r="V18" s="44">
        <f t="shared" si="3"/>
        <v>0</v>
      </c>
      <c r="W18" s="23"/>
      <c r="X18" s="1"/>
      <c r="Y18" s="5"/>
      <c r="Z18" s="2"/>
      <c r="AA18" s="2"/>
      <c r="AB18" s="2"/>
      <c r="AC18" s="2"/>
      <c r="AD18" s="2"/>
      <c r="AE18" s="2"/>
      <c r="AF18" s="2"/>
    </row>
    <row r="19" spans="1:32" ht="12.75">
      <c r="A19" s="4"/>
      <c r="B19" s="11"/>
      <c r="C19" s="1"/>
      <c r="D19" s="59"/>
      <c r="E19" s="52"/>
      <c r="F19" s="27"/>
      <c r="G19" s="84">
        <v>5</v>
      </c>
      <c r="H19" s="44">
        <f>IF(INT(($G19-1)/'Complex Model-Assumptions'!G$21)=($G19-1)/'Complex Model-Assumptions'!G$21,'Complex Model-Assumptions'!G$16*(1+'Complex Model-Assumptions'!G$17)^'Complex Model-Calculations'!$G18,0)</f>
        <v>0</v>
      </c>
      <c r="I19" s="44">
        <f>IF(INT(($G19-1)/'Complex Model-Assumptions'!H$21)=($G19-1)/'Complex Model-Assumptions'!H$21,'Complex Model-Assumptions'!H$16*(1+'Complex Model-Assumptions'!H$17)^'Complex Model-Calculations'!$G18,0)</f>
        <v>36.4651875</v>
      </c>
      <c r="J19" s="44">
        <f>IF(INT(($G19-1)/'Complex Model-Assumptions'!I$21)=($G19-1)/'Complex Model-Assumptions'!I$21,'Complex Model-Assumptions'!I$16*(1+'Complex Model-Assumptions'!I$17)^'Complex Model-Calculations'!$G18,0)</f>
        <v>56.275440499999995</v>
      </c>
      <c r="K19" s="45">
        <f>'Complex Model-Assumptions'!G$18</f>
        <v>0.2</v>
      </c>
      <c r="L19" s="45">
        <f>'Complex Model-Assumptions'!H$18</f>
        <v>0.18</v>
      </c>
      <c r="M19" s="45">
        <f>'Complex Model-Assumptions'!I$18</f>
        <v>0.22</v>
      </c>
      <c r="N19" s="45">
        <f>'Complex Model-Assumptions'!G$20</f>
        <v>0.6</v>
      </c>
      <c r="O19" s="45">
        <f>'Complex Model-Assumptions'!H$20</f>
        <v>0.65</v>
      </c>
      <c r="P19" s="45">
        <f>'Complex Model-Assumptions'!I$20</f>
        <v>0.75</v>
      </c>
      <c r="Q19" s="45">
        <f t="shared" si="2"/>
        <v>0.16199999999999998</v>
      </c>
      <c r="R19" s="45">
        <f t="shared" si="2"/>
        <v>0.21970000000000003</v>
      </c>
      <c r="S19" s="45">
        <f t="shared" si="2"/>
        <v>0.37968750000000007</v>
      </c>
      <c r="T19" s="44">
        <f t="shared" si="3"/>
        <v>0</v>
      </c>
      <c r="U19" s="44">
        <f t="shared" si="3"/>
        <v>1.442052304875</v>
      </c>
      <c r="V19" s="44">
        <f t="shared" si="3"/>
        <v>4.700757889265625</v>
      </c>
      <c r="W19" s="23"/>
      <c r="X19" s="1"/>
      <c r="Y19" s="5"/>
      <c r="Z19" s="2"/>
      <c r="AA19" s="2"/>
      <c r="AB19" s="2"/>
      <c r="AC19" s="2"/>
      <c r="AD19" s="2"/>
      <c r="AE19" s="2"/>
      <c r="AF19" s="2"/>
    </row>
    <row r="20" spans="1:32" ht="12.75">
      <c r="A20" s="4"/>
      <c r="B20" s="11"/>
      <c r="C20" s="1"/>
      <c r="D20" s="59"/>
      <c r="E20" s="52"/>
      <c r="F20" s="27"/>
      <c r="G20" s="84">
        <v>6</v>
      </c>
      <c r="H20" s="44">
        <f>IF(INT(($G20-1)/'Complex Model-Assumptions'!G$21)=($G20-1)/'Complex Model-Assumptions'!G$21,'Complex Model-Assumptions'!G$16*(1+'Complex Model-Assumptions'!G$17)^'Complex Model-Calculations'!$G19,0)</f>
        <v>0</v>
      </c>
      <c r="I20" s="44">
        <f>IF(INT(($G20-1)/'Complex Model-Assumptions'!H$21)=($G20-1)/'Complex Model-Assumptions'!H$21,'Complex Model-Assumptions'!H$16*(1+'Complex Model-Assumptions'!H$17)^'Complex Model-Calculations'!$G19,0)</f>
        <v>38.288446875000005</v>
      </c>
      <c r="J20" s="44">
        <f>IF(INT(($G20-1)/'Complex Model-Assumptions'!I$21)=($G20-1)/'Complex Model-Assumptions'!I$21,'Complex Model-Assumptions'!I$16*(1+'Complex Model-Assumptions'!I$17)^'Complex Model-Calculations'!$G19,0)</f>
        <v>0</v>
      </c>
      <c r="K20" s="45">
        <f>'Complex Model-Assumptions'!G$18</f>
        <v>0.2</v>
      </c>
      <c r="L20" s="45">
        <f>'Complex Model-Assumptions'!H$18</f>
        <v>0.18</v>
      </c>
      <c r="M20" s="45">
        <f>'Complex Model-Assumptions'!I$18</f>
        <v>0.22</v>
      </c>
      <c r="N20" s="45">
        <f>'Complex Model-Assumptions'!G$20</f>
        <v>0.6</v>
      </c>
      <c r="O20" s="45">
        <f>'Complex Model-Assumptions'!H$20</f>
        <v>0.65</v>
      </c>
      <c r="P20" s="45">
        <f>'Complex Model-Assumptions'!I$20</f>
        <v>0.75</v>
      </c>
      <c r="Q20" s="45">
        <f t="shared" si="2"/>
        <v>0.09719999999999998</v>
      </c>
      <c r="R20" s="45">
        <f t="shared" si="2"/>
        <v>0.14280500000000002</v>
      </c>
      <c r="S20" s="45">
        <f t="shared" si="2"/>
        <v>0.284765625</v>
      </c>
      <c r="T20" s="44">
        <f t="shared" si="3"/>
        <v>0</v>
      </c>
      <c r="U20" s="44">
        <f t="shared" si="3"/>
        <v>0.9842006980771878</v>
      </c>
      <c r="V20" s="44">
        <f t="shared" si="3"/>
        <v>0</v>
      </c>
      <c r="W20" s="23"/>
      <c r="X20" s="1"/>
      <c r="Y20" s="5"/>
      <c r="Z20" s="2"/>
      <c r="AA20" s="2"/>
      <c r="AB20" s="2"/>
      <c r="AC20" s="2"/>
      <c r="AD20" s="2"/>
      <c r="AE20" s="2"/>
      <c r="AF20" s="2"/>
    </row>
    <row r="21" spans="1:32" ht="12.75">
      <c r="A21" s="4"/>
      <c r="B21" s="11"/>
      <c r="C21" s="1"/>
      <c r="D21" s="59"/>
      <c r="E21" s="52"/>
      <c r="F21" s="27"/>
      <c r="G21" s="84">
        <v>7</v>
      </c>
      <c r="H21" s="44">
        <f>IF(INT(($G21-1)/'Complex Model-Assumptions'!G$21)=($G21-1)/'Complex Model-Assumptions'!G$21,'Complex Model-Assumptions'!G$16*(1+'Complex Model-Assumptions'!G$17)^'Complex Model-Calculations'!$G20,0)</f>
        <v>119.40522965289999</v>
      </c>
      <c r="I21" s="44">
        <f>IF(INT(($G21-1)/'Complex Model-Assumptions'!H$21)=($G21-1)/'Complex Model-Assumptions'!H$21,'Complex Model-Assumptions'!H$16*(1+'Complex Model-Assumptions'!H$17)^'Complex Model-Calculations'!$G20,0)</f>
        <v>40.202869218749996</v>
      </c>
      <c r="J21" s="44">
        <f>IF(INT(($G21-1)/'Complex Model-Assumptions'!I$21)=($G21-1)/'Complex Model-Assumptions'!I$21,'Complex Model-Assumptions'!I$16*(1+'Complex Model-Assumptions'!I$17)^'Complex Model-Calculations'!$G20,0)</f>
        <v>59.702614826449995</v>
      </c>
      <c r="K21" s="45">
        <f>'Complex Model-Assumptions'!G$18</f>
        <v>0.2</v>
      </c>
      <c r="L21" s="45">
        <f>'Complex Model-Assumptions'!H$18</f>
        <v>0.18</v>
      </c>
      <c r="M21" s="45">
        <f>'Complex Model-Assumptions'!I$18</f>
        <v>0.22</v>
      </c>
      <c r="N21" s="45">
        <f>'Complex Model-Assumptions'!G$20</f>
        <v>0.6</v>
      </c>
      <c r="O21" s="45">
        <f>'Complex Model-Assumptions'!H$20</f>
        <v>0.65</v>
      </c>
      <c r="P21" s="45">
        <f>'Complex Model-Assumptions'!I$20</f>
        <v>0.75</v>
      </c>
      <c r="Q21" s="45">
        <f t="shared" si="2"/>
        <v>0.05831999999999998</v>
      </c>
      <c r="R21" s="45">
        <f t="shared" si="2"/>
        <v>0.09282325000000001</v>
      </c>
      <c r="S21" s="45">
        <f t="shared" si="2"/>
        <v>0.21357421875000002</v>
      </c>
      <c r="T21" s="44">
        <f t="shared" si="3"/>
        <v>1.3927425986714252</v>
      </c>
      <c r="U21" s="44">
        <f t="shared" si="3"/>
        <v>0.6717169764376804</v>
      </c>
      <c r="V21" s="44">
        <f t="shared" si="3"/>
        <v>2.8052066501560695</v>
      </c>
      <c r="W21" s="23"/>
      <c r="X21" s="1"/>
      <c r="Y21" s="5"/>
      <c r="Z21" s="2"/>
      <c r="AA21" s="2"/>
      <c r="AB21" s="2"/>
      <c r="AC21" s="2"/>
      <c r="AD21" s="2"/>
      <c r="AE21" s="2"/>
      <c r="AF21" s="2"/>
    </row>
    <row r="22" spans="1:32" ht="12.75">
      <c r="A22" s="4"/>
      <c r="B22" s="11"/>
      <c r="C22" s="1"/>
      <c r="D22" s="59"/>
      <c r="E22" s="52"/>
      <c r="F22" s="27"/>
      <c r="G22" s="84">
        <v>8</v>
      </c>
      <c r="H22" s="44">
        <f>IF(INT(($G22-1)/'Complex Model-Assumptions'!G$21)=($G22-1)/'Complex Model-Assumptions'!G$21,'Complex Model-Assumptions'!G$16*(1+'Complex Model-Assumptions'!G$17)^'Complex Model-Calculations'!$G21,0)</f>
        <v>0</v>
      </c>
      <c r="I22" s="44">
        <f>IF(INT(($G22-1)/'Complex Model-Assumptions'!H$21)=($G22-1)/'Complex Model-Assumptions'!H$21,'Complex Model-Assumptions'!H$16*(1+'Complex Model-Assumptions'!H$17)^'Complex Model-Calculations'!$G21,0)</f>
        <v>42.21301267968751</v>
      </c>
      <c r="J22" s="44">
        <f>IF(INT(($G22-1)/'Complex Model-Assumptions'!I$21)=($G22-1)/'Complex Model-Assumptions'!I$21,'Complex Model-Assumptions'!I$16*(1+'Complex Model-Assumptions'!I$17)^'Complex Model-Calculations'!$G21,0)</f>
        <v>0</v>
      </c>
      <c r="K22" s="45">
        <f>'Complex Model-Assumptions'!G$18</f>
        <v>0.2</v>
      </c>
      <c r="L22" s="45">
        <f>'Complex Model-Assumptions'!H$18</f>
        <v>0.18</v>
      </c>
      <c r="M22" s="45">
        <f>'Complex Model-Assumptions'!I$18</f>
        <v>0.22</v>
      </c>
      <c r="N22" s="45">
        <f>'Complex Model-Assumptions'!G$20</f>
        <v>0.6</v>
      </c>
      <c r="O22" s="45">
        <f>'Complex Model-Assumptions'!H$20</f>
        <v>0.65</v>
      </c>
      <c r="P22" s="45">
        <f>'Complex Model-Assumptions'!I$20</f>
        <v>0.75</v>
      </c>
      <c r="Q22" s="45">
        <f t="shared" si="2"/>
        <v>0.03499199999999999</v>
      </c>
      <c r="R22" s="45">
        <f t="shared" si="2"/>
        <v>0.06033511250000001</v>
      </c>
      <c r="S22" s="45">
        <f t="shared" si="2"/>
        <v>0.1601806640625</v>
      </c>
      <c r="T22" s="44">
        <f t="shared" si="3"/>
        <v>0</v>
      </c>
      <c r="U22" s="44">
        <f t="shared" si="3"/>
        <v>0.4584468364187171</v>
      </c>
      <c r="V22" s="44">
        <f t="shared" si="3"/>
        <v>0</v>
      </c>
      <c r="W22" s="23"/>
      <c r="X22" s="1"/>
      <c r="Y22" s="5"/>
      <c r="Z22" s="2"/>
      <c r="AA22" s="2"/>
      <c r="AB22" s="2"/>
      <c r="AC22" s="2"/>
      <c r="AD22" s="2"/>
      <c r="AE22" s="2"/>
      <c r="AF22" s="2"/>
    </row>
    <row r="23" spans="1:32" ht="12.75" hidden="1">
      <c r="A23" s="4"/>
      <c r="B23" s="11"/>
      <c r="C23" s="1"/>
      <c r="D23" s="59"/>
      <c r="E23" s="34"/>
      <c r="F23" s="37"/>
      <c r="G23" s="85"/>
      <c r="H23" s="44"/>
      <c r="I23" s="44"/>
      <c r="J23" s="44"/>
      <c r="K23" s="45"/>
      <c r="L23" s="45"/>
      <c r="M23" s="45"/>
      <c r="N23" s="50"/>
      <c r="O23" s="50"/>
      <c r="P23" s="50"/>
      <c r="Q23" s="50"/>
      <c r="R23" s="50"/>
      <c r="S23" s="50"/>
      <c r="T23" s="49"/>
      <c r="U23" s="49"/>
      <c r="V23" s="49"/>
      <c r="W23" s="23"/>
      <c r="X23" s="1"/>
      <c r="Y23" s="5"/>
      <c r="Z23" s="2"/>
      <c r="AA23" s="2"/>
      <c r="AB23" s="2"/>
      <c r="AC23" s="2"/>
      <c r="AD23" s="2"/>
      <c r="AE23" s="2"/>
      <c r="AF23" s="2"/>
    </row>
    <row r="24" spans="1:32" ht="12.75">
      <c r="A24" s="4"/>
      <c r="B24" s="11"/>
      <c r="C24" s="1"/>
      <c r="D24" s="59"/>
      <c r="E24" s="34"/>
      <c r="F24" s="37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6"/>
      <c r="R24" s="86"/>
      <c r="S24" s="86"/>
      <c r="T24" s="76"/>
      <c r="U24" s="76"/>
      <c r="V24" s="76"/>
      <c r="W24" s="23"/>
      <c r="X24" s="1"/>
      <c r="Y24" s="5"/>
      <c r="Z24" s="2"/>
      <c r="AA24" s="2"/>
      <c r="AB24" s="2"/>
      <c r="AC24" s="2"/>
      <c r="AD24" s="2"/>
      <c r="AE24" s="2"/>
      <c r="AF24" s="2"/>
    </row>
    <row r="25" spans="1:32" ht="12.75">
      <c r="A25" s="4"/>
      <c r="B25" s="11"/>
      <c r="C25" s="1"/>
      <c r="D25" s="59"/>
      <c r="E25" s="34"/>
      <c r="F25" s="37"/>
      <c r="G25" s="110" t="s">
        <v>80</v>
      </c>
      <c r="H25" s="110"/>
      <c r="I25" s="110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23"/>
      <c r="X25" s="1"/>
      <c r="Y25" s="5"/>
      <c r="Z25" s="2"/>
      <c r="AA25" s="2"/>
      <c r="AB25" s="2"/>
      <c r="AC25" s="2"/>
      <c r="AD25" s="2"/>
      <c r="AE25" s="2"/>
      <c r="AF25" s="2"/>
    </row>
    <row r="26" spans="1:32" ht="12.75">
      <c r="A26" s="4"/>
      <c r="B26" s="11"/>
      <c r="C26" s="1"/>
      <c r="D26" s="59"/>
      <c r="E26" s="34"/>
      <c r="F26" s="37"/>
      <c r="G26" s="81" t="s">
        <v>69</v>
      </c>
      <c r="H26" s="81" t="s">
        <v>70</v>
      </c>
      <c r="I26" s="81" t="s">
        <v>71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23"/>
      <c r="X26" s="1"/>
      <c r="Y26" s="5"/>
      <c r="Z26" s="2"/>
      <c r="AA26" s="2"/>
      <c r="AB26" s="2"/>
      <c r="AC26" s="2"/>
      <c r="AD26" s="2"/>
      <c r="AE26" s="2"/>
      <c r="AF26" s="2"/>
    </row>
    <row r="27" spans="1:32" ht="12.75">
      <c r="A27" s="4"/>
      <c r="B27" s="11"/>
      <c r="C27" s="1"/>
      <c r="D27" s="59"/>
      <c r="E27" s="34"/>
      <c r="F27" s="37"/>
      <c r="G27" s="48">
        <f>NPV('Complex Model-Assumptions'!$G$13,'Complex Model-Calculations'!T15:T23)</f>
        <v>22.23716680042795</v>
      </c>
      <c r="H27" s="48">
        <f>NPV('Complex Model-Assumptions'!$G$13,'Complex Model-Calculations'!U15:U23)</f>
        <v>13.789723407057862</v>
      </c>
      <c r="I27" s="48">
        <f>NPV('Complex Model-Assumptions'!$G$13,'Complex Model-Calculations'!V15:V23)</f>
        <v>19.36452077900636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23"/>
      <c r="X27" s="1"/>
      <c r="Y27" s="5"/>
      <c r="Z27" s="2"/>
      <c r="AA27" s="2"/>
      <c r="AB27" s="2"/>
      <c r="AC27" s="2"/>
      <c r="AD27" s="2"/>
      <c r="AE27" s="2"/>
      <c r="AF27" s="2"/>
    </row>
    <row r="28" spans="1:32" ht="12.75">
      <c r="A28" s="4"/>
      <c r="B28" s="11"/>
      <c r="C28" s="1"/>
      <c r="D28" s="59"/>
      <c r="E28" s="34"/>
      <c r="F28" s="37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23"/>
      <c r="X28" s="1"/>
      <c r="Y28" s="5"/>
      <c r="Z28" s="2"/>
      <c r="AA28" s="2"/>
      <c r="AB28" s="2"/>
      <c r="AC28" s="2"/>
      <c r="AD28" s="2"/>
      <c r="AE28" s="2"/>
      <c r="AF28" s="2"/>
    </row>
    <row r="29" spans="1:32" ht="12.75">
      <c r="A29" s="4"/>
      <c r="B29" s="11"/>
      <c r="C29" s="1"/>
      <c r="D29" s="59"/>
      <c r="E29" s="34"/>
      <c r="F29" s="37"/>
      <c r="G29" s="76" t="s">
        <v>81</v>
      </c>
      <c r="H29" s="48">
        <f>SUM(G27:I27)</f>
        <v>55.391410986492176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23"/>
      <c r="X29" s="1"/>
      <c r="Y29" s="5"/>
      <c r="Z29" s="2"/>
      <c r="AA29" s="2"/>
      <c r="AB29" s="2"/>
      <c r="AC29" s="2"/>
      <c r="AD29" s="2"/>
      <c r="AE29" s="2"/>
      <c r="AF29" s="2"/>
    </row>
    <row r="30" spans="1:32" ht="12.75">
      <c r="A30" s="4"/>
      <c r="B30" s="11"/>
      <c r="C30" s="1"/>
      <c r="D30" s="59"/>
      <c r="E30" s="35"/>
      <c r="F30" s="35"/>
      <c r="G30" s="5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52"/>
      <c r="U30" s="52"/>
      <c r="V30" s="52"/>
      <c r="W30" s="23"/>
      <c r="X30" s="1"/>
      <c r="Y30" s="5"/>
      <c r="Z30" s="2"/>
      <c r="AA30" s="2"/>
      <c r="AB30" s="2"/>
      <c r="AC30" s="2"/>
      <c r="AD30" s="2"/>
      <c r="AE30" s="2"/>
      <c r="AF30" s="2"/>
    </row>
    <row r="31" spans="1:32" ht="12.75">
      <c r="A31" s="4"/>
      <c r="B31" s="11"/>
      <c r="C31" s="1"/>
      <c r="D31" s="5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52"/>
      <c r="W31" s="23"/>
      <c r="X31" s="1"/>
      <c r="Y31" s="5"/>
      <c r="Z31" s="2"/>
      <c r="AA31" s="2"/>
      <c r="AB31" s="2"/>
      <c r="AC31" s="2"/>
      <c r="AD31" s="2"/>
      <c r="AE31" s="2"/>
      <c r="AF31" s="2"/>
    </row>
    <row r="32" spans="1:32" ht="12.75">
      <c r="A32" s="4"/>
      <c r="B32" s="11"/>
      <c r="C32" s="1"/>
      <c r="D32" s="104" t="s">
        <v>45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8"/>
      <c r="X32" s="1"/>
      <c r="Y32" s="5"/>
      <c r="Z32" s="2"/>
      <c r="AA32" s="2"/>
      <c r="AB32" s="2"/>
      <c r="AC32" s="2"/>
      <c r="AD32" s="2"/>
      <c r="AE32" s="2"/>
      <c r="AF32" s="2"/>
    </row>
    <row r="33" spans="1:32" ht="13.5" thickBot="1">
      <c r="A33" s="4"/>
      <c r="B33" s="11"/>
      <c r="C33" s="1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1"/>
      <c r="Y33" s="5"/>
      <c r="Z33" s="2"/>
      <c r="AA33" s="2"/>
      <c r="AB33" s="2"/>
      <c r="AC33" s="2"/>
      <c r="AD33" s="2"/>
      <c r="AE33" s="2"/>
      <c r="AF33" s="2"/>
    </row>
    <row r="34" spans="1:32" ht="12.75">
      <c r="A34" s="4"/>
      <c r="B34" s="11"/>
      <c r="C34" s="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43"/>
      <c r="X34" s="1"/>
      <c r="Y34" s="5"/>
      <c r="Z34" s="2"/>
      <c r="AA34" s="2"/>
      <c r="AB34" s="2"/>
      <c r="AC34" s="2"/>
      <c r="AD34" s="2"/>
      <c r="AE34" s="2"/>
      <c r="AF34" s="2"/>
    </row>
    <row r="35" spans="1:32" ht="12.75">
      <c r="A35" s="4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7"/>
      <c r="Z35" s="2"/>
      <c r="AA35" s="2"/>
      <c r="AB35" s="2"/>
      <c r="AC35" s="2"/>
      <c r="AD35" s="2"/>
      <c r="AE35" s="2"/>
      <c r="AF35" s="2"/>
    </row>
    <row r="36" spans="1:32" ht="1.5" customHeight="1">
      <c r="A36" s="2"/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2"/>
      <c r="AA36" s="2"/>
      <c r="AB36" s="2"/>
      <c r="AC36" s="2"/>
      <c r="AD36" s="2"/>
      <c r="AE36" s="2"/>
      <c r="AF36" s="2"/>
    </row>
    <row r="37" spans="1:3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B54" s="2"/>
      <c r="AC54" s="2"/>
      <c r="AD54" s="2"/>
      <c r="AE54" s="2"/>
      <c r="AF54" s="2"/>
    </row>
    <row r="55" spans="1:3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B55" s="2"/>
      <c r="AC55" s="2"/>
      <c r="AD55" s="2"/>
      <c r="AE55" s="2"/>
      <c r="AF55" s="2"/>
    </row>
  </sheetData>
  <sheetProtection/>
  <mergeCells count="9">
    <mergeCell ref="D34:V34"/>
    <mergeCell ref="E31:U31"/>
    <mergeCell ref="Q13:S13"/>
    <mergeCell ref="T13:V13"/>
    <mergeCell ref="G25:I25"/>
    <mergeCell ref="H13:J13"/>
    <mergeCell ref="K13:M13"/>
    <mergeCell ref="N13:P13"/>
    <mergeCell ref="D32:W32"/>
  </mergeCells>
  <printOptions horizontalCentered="1"/>
  <pageMargins left="0.32" right="0.48" top="1" bottom="1" header="0.5" footer="0.5"/>
  <pageSetup fitToHeight="1" fitToWidth="1" horizontalDpi="360" verticalDpi="36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Jon DeFriese</Manager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Lifetime Customer Value Calculator</dc:title>
  <dc:subject>HBS Toolkit</dc:subject>
  <dc:creator>Harvard Business School</dc:creator>
  <cp:keywords/>
  <dc:description/>
  <cp:lastModifiedBy>Jeffrey heilbrunn</cp:lastModifiedBy>
  <cp:lastPrinted>2008-08-25T16:08:42Z</cp:lastPrinted>
  <dcterms:created xsi:type="dcterms:W3CDTF">1995-05-29T15:32:52Z</dcterms:created>
  <dcterms:modified xsi:type="dcterms:W3CDTF">2010-01-26T13:56:54Z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mily Name" linkTarget="vital1">
    <vt:lpwstr>#REF!</vt:lpwstr>
  </property>
  <property fmtid="{D5CDD505-2E9C-101B-9397-08002B2CF9AE}" pid="3" name="Family Address" linkTarget="vital2">
    <vt:lpwstr>#REF!</vt:lpwstr>
  </property>
  <property fmtid="{D5CDD505-2E9C-101B-9397-08002B2CF9AE}" pid="4" name="Family City" linkTarget="vital4">
    <vt:lpwstr>#REF!</vt:lpwstr>
  </property>
  <property fmtid="{D5CDD505-2E9C-101B-9397-08002B2CF9AE}" pid="5" name="Family State" linkTarget="vital5">
    <vt:lpwstr>#REF!</vt:lpwstr>
  </property>
  <property fmtid="{D5CDD505-2E9C-101B-9397-08002B2CF9AE}" pid="6" name="Family Zip" linkTarget="vital6">
    <vt:lpwstr>#REF!</vt:lpwstr>
  </property>
  <property fmtid="{D5CDD505-2E9C-101B-9397-08002B2CF9AE}" pid="7" name="Family Phone" linkTarget="vital8">
    <vt:lpwstr>#REF!</vt:lpwstr>
  </property>
  <property fmtid="{D5CDD505-2E9C-101B-9397-08002B2CF9AE}" pid="8" name="Family Fax" linkTarget="vital9">
    <vt:lpwstr>#REF!</vt:lpwstr>
  </property>
</Properties>
</file>